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ncino\AppData\Local\Microsoft\Windows\INetCache\Content.Outlook\XDRPI1RI\"/>
    </mc:Choice>
  </mc:AlternateContent>
  <xr:revisionPtr revIDLastSave="0" documentId="13_ncr:1_{2B1098F8-02B2-4CB9-BD69-47B07CC9C515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 iterate="1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97" l="1"/>
  <c r="N17" i="97"/>
  <c r="N16" i="97"/>
  <c r="N15" i="97"/>
  <c r="N14" i="97"/>
  <c r="N13" i="97"/>
  <c r="N12" i="97"/>
  <c r="N11" i="97"/>
  <c r="N10" i="97"/>
  <c r="N9" i="97"/>
  <c r="N8" i="97"/>
  <c r="N7" i="97"/>
  <c r="N6" i="97"/>
  <c r="N5" i="97"/>
  <c r="M19" i="97"/>
  <c r="L19" i="97"/>
  <c r="K19" i="97"/>
  <c r="J19" i="97"/>
  <c r="I19" i="97"/>
  <c r="H19" i="97"/>
  <c r="G19" i="97"/>
  <c r="F19" i="97"/>
  <c r="E19" i="97"/>
  <c r="D19" i="97"/>
  <c r="C19" i="97"/>
  <c r="I11" i="136" l="1"/>
  <c r="H11" i="136"/>
  <c r="G11" i="136"/>
  <c r="F11" i="136"/>
  <c r="E11" i="136"/>
  <c r="D11" i="136"/>
  <c r="C11" i="136"/>
  <c r="B11" i="136"/>
  <c r="M11" i="137"/>
  <c r="L11" i="137"/>
  <c r="K11" i="137"/>
  <c r="J11" i="137"/>
  <c r="I11" i="137"/>
  <c r="H11" i="137"/>
  <c r="G11" i="137"/>
  <c r="F11" i="137"/>
  <c r="E11" i="137"/>
  <c r="D11" i="137"/>
  <c r="C11" i="137"/>
  <c r="M11" i="135"/>
  <c r="L11" i="135"/>
  <c r="K11" i="135"/>
  <c r="J11" i="135"/>
  <c r="I11" i="135"/>
  <c r="H11" i="135"/>
  <c r="G11" i="135"/>
  <c r="F11" i="135"/>
  <c r="E11" i="135"/>
  <c r="D11" i="135"/>
  <c r="C11" i="135"/>
  <c r="M11" i="136"/>
  <c r="L11" i="136"/>
  <c r="K11" i="136"/>
  <c r="J11" i="136"/>
  <c r="B11" i="137"/>
  <c r="B11" i="135"/>
  <c r="D17" i="58" l="1"/>
  <c r="N103" i="137" l="1"/>
  <c r="M105" i="121"/>
  <c r="M104" i="121" s="1"/>
  <c r="L105" i="121"/>
  <c r="L104" i="121" s="1"/>
  <c r="K105" i="121"/>
  <c r="J105" i="121"/>
  <c r="J104" i="121" s="1"/>
  <c r="I105" i="121"/>
  <c r="I104" i="121" s="1"/>
  <c r="H105" i="121"/>
  <c r="H104" i="121" s="1"/>
  <c r="G105" i="121"/>
  <c r="G104" i="121" s="1"/>
  <c r="F105" i="121"/>
  <c r="F104" i="121" s="1"/>
  <c r="E105" i="121"/>
  <c r="E104" i="121" s="1"/>
  <c r="D105" i="121"/>
  <c r="C105" i="121"/>
  <c r="C104" i="121" s="1"/>
  <c r="B105" i="121"/>
  <c r="B104" i="121" s="1"/>
  <c r="M103" i="121"/>
  <c r="L103" i="121"/>
  <c r="K103" i="121"/>
  <c r="J103" i="121"/>
  <c r="I103" i="121"/>
  <c r="H103" i="121"/>
  <c r="G103" i="121"/>
  <c r="F103" i="121"/>
  <c r="E103" i="121"/>
  <c r="D103" i="121"/>
  <c r="C103" i="121"/>
  <c r="B103" i="121"/>
  <c r="M102" i="121"/>
  <c r="L102" i="121"/>
  <c r="K102" i="121"/>
  <c r="J102" i="121"/>
  <c r="I102" i="121"/>
  <c r="H102" i="121"/>
  <c r="G102" i="121"/>
  <c r="F102" i="121"/>
  <c r="E102" i="121"/>
  <c r="D102" i="121"/>
  <c r="C102" i="121"/>
  <c r="B102" i="121"/>
  <c r="M101" i="121"/>
  <c r="L101" i="121"/>
  <c r="K101" i="121"/>
  <c r="J101" i="121"/>
  <c r="I101" i="121"/>
  <c r="H101" i="121"/>
  <c r="G101" i="121"/>
  <c r="F101" i="121"/>
  <c r="E101" i="121"/>
  <c r="D101" i="121"/>
  <c r="C101" i="121"/>
  <c r="B101" i="121"/>
  <c r="M100" i="121"/>
  <c r="L100" i="121"/>
  <c r="K100" i="121"/>
  <c r="J100" i="121"/>
  <c r="I100" i="121"/>
  <c r="H100" i="121"/>
  <c r="G100" i="121"/>
  <c r="F100" i="121"/>
  <c r="E100" i="121"/>
  <c r="D100" i="121"/>
  <c r="C100" i="121"/>
  <c r="B100" i="121"/>
  <c r="M99" i="121"/>
  <c r="L99" i="121"/>
  <c r="K99" i="121"/>
  <c r="J99" i="121"/>
  <c r="I99" i="121"/>
  <c r="H99" i="121"/>
  <c r="G99" i="121"/>
  <c r="F99" i="121"/>
  <c r="E99" i="121"/>
  <c r="D99" i="121"/>
  <c r="C99" i="121"/>
  <c r="B99" i="121"/>
  <c r="M98" i="121"/>
  <c r="L98" i="121"/>
  <c r="K98" i="121"/>
  <c r="J98" i="121"/>
  <c r="I98" i="121"/>
  <c r="H98" i="121"/>
  <c r="G98" i="121"/>
  <c r="F98" i="121"/>
  <c r="E98" i="121"/>
  <c r="D98" i="121"/>
  <c r="C98" i="121"/>
  <c r="B98" i="121"/>
  <c r="M97" i="121"/>
  <c r="L97" i="121"/>
  <c r="K97" i="121"/>
  <c r="J97" i="121"/>
  <c r="I97" i="121"/>
  <c r="H97" i="121"/>
  <c r="G97" i="121"/>
  <c r="F97" i="121"/>
  <c r="E97" i="121"/>
  <c r="D97" i="121"/>
  <c r="C97" i="121"/>
  <c r="B97" i="121"/>
  <c r="M96" i="121"/>
  <c r="L96" i="121"/>
  <c r="L95" i="121" s="1"/>
  <c r="K96" i="121"/>
  <c r="K95" i="121" s="1"/>
  <c r="J96" i="121"/>
  <c r="J95" i="121" s="1"/>
  <c r="I96" i="121"/>
  <c r="H96" i="121"/>
  <c r="G96" i="121"/>
  <c r="F96" i="121"/>
  <c r="E96" i="121"/>
  <c r="D96" i="121"/>
  <c r="C96" i="121"/>
  <c r="B96" i="121"/>
  <c r="M94" i="121"/>
  <c r="L94" i="121"/>
  <c r="K94" i="121"/>
  <c r="J94" i="121"/>
  <c r="I94" i="121"/>
  <c r="H94" i="121"/>
  <c r="G94" i="121"/>
  <c r="F94" i="121"/>
  <c r="E94" i="121"/>
  <c r="D94" i="121"/>
  <c r="C94" i="121"/>
  <c r="B94" i="121"/>
  <c r="M93" i="121"/>
  <c r="L93" i="121"/>
  <c r="K93" i="121"/>
  <c r="J93" i="121"/>
  <c r="I93" i="121"/>
  <c r="H93" i="121"/>
  <c r="G93" i="121"/>
  <c r="F93" i="121"/>
  <c r="E93" i="121"/>
  <c r="D93" i="121"/>
  <c r="C93" i="121"/>
  <c r="B93" i="121"/>
  <c r="M92" i="121"/>
  <c r="L92" i="121"/>
  <c r="K92" i="121"/>
  <c r="J92" i="121"/>
  <c r="I92" i="121"/>
  <c r="H92" i="121"/>
  <c r="G92" i="121"/>
  <c r="F92" i="121"/>
  <c r="E92" i="121"/>
  <c r="D92" i="121"/>
  <c r="C92" i="121"/>
  <c r="N92" i="121" s="1"/>
  <c r="B92" i="121"/>
  <c r="M91" i="121"/>
  <c r="L91" i="121"/>
  <c r="K91" i="121"/>
  <c r="J91" i="121"/>
  <c r="I91" i="121"/>
  <c r="H91" i="121"/>
  <c r="G91" i="121"/>
  <c r="F91" i="121"/>
  <c r="E91" i="121"/>
  <c r="D91" i="121"/>
  <c r="C91" i="121"/>
  <c r="B91" i="121"/>
  <c r="M90" i="121"/>
  <c r="L90" i="121"/>
  <c r="K90" i="121"/>
  <c r="J90" i="121"/>
  <c r="I90" i="121"/>
  <c r="H90" i="121"/>
  <c r="G90" i="121"/>
  <c r="F90" i="121"/>
  <c r="E90" i="121"/>
  <c r="D90" i="121"/>
  <c r="C90" i="121"/>
  <c r="B90" i="121"/>
  <c r="M89" i="121"/>
  <c r="L89" i="121"/>
  <c r="K89" i="121"/>
  <c r="J89" i="121"/>
  <c r="I89" i="121"/>
  <c r="H89" i="121"/>
  <c r="G89" i="121"/>
  <c r="F89" i="121"/>
  <c r="E89" i="121"/>
  <c r="D89" i="121"/>
  <c r="C89" i="121"/>
  <c r="B89" i="121"/>
  <c r="M88" i="121"/>
  <c r="L88" i="121"/>
  <c r="K88" i="121"/>
  <c r="J88" i="121"/>
  <c r="I88" i="121"/>
  <c r="H88" i="121"/>
  <c r="G88" i="121"/>
  <c r="F88" i="121"/>
  <c r="E88" i="121"/>
  <c r="D88" i="121"/>
  <c r="C88" i="121"/>
  <c r="B88" i="121"/>
  <c r="M87" i="121"/>
  <c r="L87" i="121"/>
  <c r="K87" i="121"/>
  <c r="J87" i="121"/>
  <c r="I87" i="121"/>
  <c r="H87" i="121"/>
  <c r="G87" i="121"/>
  <c r="F87" i="121"/>
  <c r="E87" i="121"/>
  <c r="D87" i="121"/>
  <c r="C87" i="121"/>
  <c r="B87" i="121"/>
  <c r="M86" i="121"/>
  <c r="L86" i="121"/>
  <c r="K86" i="121"/>
  <c r="J86" i="121"/>
  <c r="I86" i="121"/>
  <c r="H86" i="121"/>
  <c r="G86" i="121"/>
  <c r="F86" i="121"/>
  <c r="E86" i="121"/>
  <c r="D86" i="121"/>
  <c r="C86" i="121"/>
  <c r="B86" i="121"/>
  <c r="M85" i="121"/>
  <c r="L85" i="121"/>
  <c r="K85" i="121"/>
  <c r="J85" i="121"/>
  <c r="I85" i="121"/>
  <c r="H85" i="121"/>
  <c r="G85" i="121"/>
  <c r="F85" i="121"/>
  <c r="E85" i="121"/>
  <c r="D85" i="121"/>
  <c r="C85" i="121"/>
  <c r="B85" i="121"/>
  <c r="M84" i="121"/>
  <c r="L84" i="121"/>
  <c r="K84" i="121"/>
  <c r="J84" i="121"/>
  <c r="I84" i="121"/>
  <c r="H84" i="121"/>
  <c r="G84" i="121"/>
  <c r="F84" i="121"/>
  <c r="E84" i="121"/>
  <c r="D84" i="121"/>
  <c r="C84" i="121"/>
  <c r="B84" i="121"/>
  <c r="M83" i="121"/>
  <c r="L83" i="121"/>
  <c r="K83" i="121"/>
  <c r="J83" i="121"/>
  <c r="I83" i="121"/>
  <c r="H83" i="121"/>
  <c r="G83" i="121"/>
  <c r="F83" i="121"/>
  <c r="E83" i="121"/>
  <c r="D83" i="121"/>
  <c r="C83" i="121"/>
  <c r="B83" i="121"/>
  <c r="M82" i="121"/>
  <c r="L82" i="121"/>
  <c r="K82" i="121"/>
  <c r="J82" i="121"/>
  <c r="I82" i="121"/>
  <c r="H82" i="121"/>
  <c r="G82" i="121"/>
  <c r="F82" i="121"/>
  <c r="E82" i="121"/>
  <c r="D82" i="121"/>
  <c r="C82" i="121"/>
  <c r="B82" i="121"/>
  <c r="M81" i="121"/>
  <c r="L81" i="121"/>
  <c r="K81" i="121"/>
  <c r="J81" i="121"/>
  <c r="I81" i="121"/>
  <c r="H81" i="121"/>
  <c r="G81" i="121"/>
  <c r="F81" i="121"/>
  <c r="E81" i="121"/>
  <c r="D81" i="121"/>
  <c r="C81" i="121"/>
  <c r="B81" i="121"/>
  <c r="M80" i="121"/>
  <c r="L80" i="121"/>
  <c r="K80" i="121"/>
  <c r="J80" i="121"/>
  <c r="I80" i="121"/>
  <c r="H80" i="121"/>
  <c r="G80" i="121"/>
  <c r="F80" i="121"/>
  <c r="E80" i="121"/>
  <c r="D80" i="121"/>
  <c r="C80" i="121"/>
  <c r="B80" i="121"/>
  <c r="M79" i="121"/>
  <c r="L79" i="121"/>
  <c r="K79" i="121"/>
  <c r="J79" i="121"/>
  <c r="I79" i="121"/>
  <c r="H79" i="121"/>
  <c r="G79" i="121"/>
  <c r="F79" i="121"/>
  <c r="E79" i="121"/>
  <c r="D79" i="121"/>
  <c r="C79" i="121"/>
  <c r="B79" i="121"/>
  <c r="M78" i="121"/>
  <c r="L78" i="121"/>
  <c r="K78" i="121"/>
  <c r="J78" i="121"/>
  <c r="I78" i="121"/>
  <c r="H78" i="121"/>
  <c r="G78" i="121"/>
  <c r="F78" i="121"/>
  <c r="E78" i="121"/>
  <c r="D78" i="121"/>
  <c r="C78" i="121"/>
  <c r="B78" i="121"/>
  <c r="M77" i="121"/>
  <c r="L77" i="121"/>
  <c r="K77" i="121"/>
  <c r="J77" i="121"/>
  <c r="I77" i="121"/>
  <c r="H77" i="121"/>
  <c r="G77" i="121"/>
  <c r="F77" i="121"/>
  <c r="E77" i="121"/>
  <c r="D77" i="121"/>
  <c r="C77" i="121"/>
  <c r="B77" i="121"/>
  <c r="M75" i="121"/>
  <c r="L75" i="121"/>
  <c r="K75" i="121"/>
  <c r="J75" i="121"/>
  <c r="I75" i="121"/>
  <c r="H75" i="121"/>
  <c r="G75" i="121"/>
  <c r="F75" i="121"/>
  <c r="E75" i="121"/>
  <c r="D75" i="121"/>
  <c r="C75" i="121"/>
  <c r="N75" i="121" s="1"/>
  <c r="B75" i="121"/>
  <c r="M74" i="121"/>
  <c r="L74" i="121"/>
  <c r="K74" i="121"/>
  <c r="J74" i="121"/>
  <c r="I74" i="121"/>
  <c r="H74" i="121"/>
  <c r="G74" i="121"/>
  <c r="F74" i="121"/>
  <c r="E74" i="121"/>
  <c r="D74" i="121"/>
  <c r="C74" i="121"/>
  <c r="B74" i="121"/>
  <c r="M73" i="121"/>
  <c r="L73" i="121"/>
  <c r="K73" i="121"/>
  <c r="J73" i="121"/>
  <c r="I73" i="121"/>
  <c r="H73" i="121"/>
  <c r="G73" i="121"/>
  <c r="F73" i="121"/>
  <c r="E73" i="121"/>
  <c r="D73" i="121"/>
  <c r="C73" i="121"/>
  <c r="B73" i="121"/>
  <c r="M72" i="121"/>
  <c r="L72" i="121"/>
  <c r="K72" i="121"/>
  <c r="J72" i="121"/>
  <c r="I72" i="121"/>
  <c r="H72" i="121"/>
  <c r="G72" i="121"/>
  <c r="F72" i="121"/>
  <c r="E72" i="121"/>
  <c r="D72" i="121"/>
  <c r="C72" i="121"/>
  <c r="B72" i="121"/>
  <c r="M71" i="121"/>
  <c r="L71" i="121"/>
  <c r="K71" i="121"/>
  <c r="K70" i="121" s="1"/>
  <c r="J71" i="121"/>
  <c r="I71" i="121"/>
  <c r="I70" i="121" s="1"/>
  <c r="H71" i="121"/>
  <c r="H70" i="121" s="1"/>
  <c r="G71" i="121"/>
  <c r="G70" i="121" s="1"/>
  <c r="F71" i="121"/>
  <c r="E71" i="121"/>
  <c r="D71" i="121"/>
  <c r="D70" i="121" s="1"/>
  <c r="C71" i="121"/>
  <c r="B71" i="121"/>
  <c r="M69" i="121"/>
  <c r="L69" i="121"/>
  <c r="K69" i="121"/>
  <c r="J69" i="121"/>
  <c r="I69" i="121"/>
  <c r="H69" i="121"/>
  <c r="G69" i="121"/>
  <c r="F69" i="121"/>
  <c r="E69" i="121"/>
  <c r="D69" i="121"/>
  <c r="C69" i="121"/>
  <c r="B69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M67" i="121"/>
  <c r="L67" i="121"/>
  <c r="K67" i="121"/>
  <c r="J67" i="121"/>
  <c r="I67" i="121"/>
  <c r="H67" i="121"/>
  <c r="G67" i="121"/>
  <c r="F67" i="121"/>
  <c r="E67" i="121"/>
  <c r="D67" i="121"/>
  <c r="C67" i="121"/>
  <c r="B67" i="121"/>
  <c r="M66" i="121"/>
  <c r="L66" i="121"/>
  <c r="K66" i="121"/>
  <c r="J66" i="121"/>
  <c r="I66" i="121"/>
  <c r="H66" i="121"/>
  <c r="G66" i="121"/>
  <c r="F66" i="121"/>
  <c r="E66" i="121"/>
  <c r="D66" i="121"/>
  <c r="C66" i="121"/>
  <c r="B66" i="121"/>
  <c r="M65" i="121"/>
  <c r="L65" i="121"/>
  <c r="K65" i="121"/>
  <c r="J65" i="121"/>
  <c r="I65" i="121"/>
  <c r="H65" i="121"/>
  <c r="G65" i="121"/>
  <c r="F65" i="121"/>
  <c r="E65" i="121"/>
  <c r="D65" i="121"/>
  <c r="C65" i="121"/>
  <c r="B65" i="121"/>
  <c r="M64" i="121"/>
  <c r="L64" i="121"/>
  <c r="K64" i="121"/>
  <c r="J64" i="121"/>
  <c r="I64" i="121"/>
  <c r="H64" i="121"/>
  <c r="G64" i="121"/>
  <c r="F64" i="121"/>
  <c r="E64" i="121"/>
  <c r="D64" i="121"/>
  <c r="C64" i="121"/>
  <c r="B64" i="121"/>
  <c r="M63" i="121"/>
  <c r="L63" i="121"/>
  <c r="L62" i="121" s="1"/>
  <c r="K63" i="121"/>
  <c r="J63" i="121"/>
  <c r="I63" i="121"/>
  <c r="I62" i="121" s="1"/>
  <c r="H63" i="121"/>
  <c r="H62" i="121" s="1"/>
  <c r="G63" i="121"/>
  <c r="G62" i="121" s="1"/>
  <c r="F63" i="121"/>
  <c r="F62" i="121" s="1"/>
  <c r="E63" i="121"/>
  <c r="E62" i="121" s="1"/>
  <c r="D63" i="121"/>
  <c r="D62" i="121" s="1"/>
  <c r="C63" i="121"/>
  <c r="B63" i="121"/>
  <c r="M61" i="121"/>
  <c r="L61" i="121"/>
  <c r="K61" i="121"/>
  <c r="J61" i="121"/>
  <c r="I61" i="121"/>
  <c r="H61" i="121"/>
  <c r="G61" i="121"/>
  <c r="F61" i="121"/>
  <c r="E61" i="121"/>
  <c r="D61" i="121"/>
  <c r="C61" i="121"/>
  <c r="B61" i="121"/>
  <c r="M60" i="121"/>
  <c r="L60" i="121"/>
  <c r="L59" i="121" s="1"/>
  <c r="K60" i="121"/>
  <c r="J60" i="121"/>
  <c r="I60" i="121"/>
  <c r="H60" i="121"/>
  <c r="H59" i="121" s="1"/>
  <c r="G60" i="121"/>
  <c r="G59" i="121" s="1"/>
  <c r="F60" i="121"/>
  <c r="E60" i="121"/>
  <c r="E59" i="121" s="1"/>
  <c r="D60" i="121"/>
  <c r="C60" i="121"/>
  <c r="B60" i="121"/>
  <c r="B59" i="121" s="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M56" i="121"/>
  <c r="L56" i="121"/>
  <c r="K56" i="121"/>
  <c r="J56" i="121"/>
  <c r="I56" i="121"/>
  <c r="H56" i="121"/>
  <c r="G56" i="121"/>
  <c r="F56" i="121"/>
  <c r="E56" i="121"/>
  <c r="D56" i="121"/>
  <c r="C56" i="121"/>
  <c r="N56" i="121" s="1"/>
  <c r="B56" i="12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M54" i="121"/>
  <c r="L54" i="121"/>
  <c r="K54" i="121"/>
  <c r="J54" i="121"/>
  <c r="I54" i="121"/>
  <c r="H54" i="121"/>
  <c r="G54" i="121"/>
  <c r="F54" i="121"/>
  <c r="E54" i="121"/>
  <c r="D54" i="121"/>
  <c r="C54" i="121"/>
  <c r="B54" i="12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M49" i="121"/>
  <c r="M48" i="121" s="1"/>
  <c r="L49" i="121"/>
  <c r="K49" i="121"/>
  <c r="J49" i="121"/>
  <c r="I49" i="121"/>
  <c r="I48" i="121" s="1"/>
  <c r="H49" i="121"/>
  <c r="G49" i="121"/>
  <c r="F49" i="121"/>
  <c r="E49" i="121"/>
  <c r="D49" i="121"/>
  <c r="C49" i="121"/>
  <c r="B49" i="121"/>
  <c r="B48" i="121" s="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M46" i="121"/>
  <c r="L46" i="121"/>
  <c r="K46" i="121"/>
  <c r="J46" i="121"/>
  <c r="I46" i="121"/>
  <c r="H46" i="121"/>
  <c r="G46" i="121"/>
  <c r="F46" i="121"/>
  <c r="E46" i="121"/>
  <c r="D46" i="121"/>
  <c r="C46" i="121"/>
  <c r="B46" i="121"/>
  <c r="M45" i="121"/>
  <c r="L45" i="121"/>
  <c r="K45" i="121"/>
  <c r="J45" i="121"/>
  <c r="I45" i="121"/>
  <c r="H45" i="121"/>
  <c r="G45" i="121"/>
  <c r="F45" i="121"/>
  <c r="E45" i="121"/>
  <c r="D45" i="121"/>
  <c r="C45" i="121"/>
  <c r="B45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M43" i="121"/>
  <c r="L43" i="121"/>
  <c r="K43" i="121"/>
  <c r="J43" i="121"/>
  <c r="I43" i="121"/>
  <c r="H43" i="121"/>
  <c r="G43" i="121"/>
  <c r="F43" i="121"/>
  <c r="E43" i="121"/>
  <c r="D43" i="121"/>
  <c r="C43" i="121"/>
  <c r="B43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M41" i="121"/>
  <c r="L41" i="121"/>
  <c r="K41" i="121"/>
  <c r="J41" i="121"/>
  <c r="I41" i="121"/>
  <c r="H41" i="121"/>
  <c r="G41" i="121"/>
  <c r="F41" i="121"/>
  <c r="E41" i="121"/>
  <c r="D41" i="121"/>
  <c r="C41" i="121"/>
  <c r="B41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M37" i="121"/>
  <c r="L37" i="121"/>
  <c r="K37" i="121"/>
  <c r="J37" i="121"/>
  <c r="I37" i="121"/>
  <c r="H37" i="121"/>
  <c r="G37" i="121"/>
  <c r="F37" i="121"/>
  <c r="E37" i="121"/>
  <c r="D37" i="121"/>
  <c r="C37" i="121"/>
  <c r="B37" i="12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M35" i="121"/>
  <c r="L35" i="121"/>
  <c r="L34" i="121" s="1"/>
  <c r="K35" i="121"/>
  <c r="J35" i="121"/>
  <c r="I35" i="121"/>
  <c r="I34" i="121" s="1"/>
  <c r="H35" i="121"/>
  <c r="G35" i="121"/>
  <c r="F35" i="121"/>
  <c r="E35" i="121"/>
  <c r="D35" i="121"/>
  <c r="C35" i="121"/>
  <c r="B35" i="121"/>
  <c r="M33" i="121"/>
  <c r="L33" i="121"/>
  <c r="K33" i="121"/>
  <c r="J33" i="121"/>
  <c r="I33" i="121"/>
  <c r="H33" i="121"/>
  <c r="G33" i="121"/>
  <c r="F33" i="121"/>
  <c r="E33" i="121"/>
  <c r="D33" i="121"/>
  <c r="C33" i="121"/>
  <c r="B33" i="12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M31" i="121"/>
  <c r="L31" i="121"/>
  <c r="K31" i="121"/>
  <c r="J31" i="121"/>
  <c r="I31" i="121"/>
  <c r="H31" i="121"/>
  <c r="G31" i="121"/>
  <c r="F31" i="121"/>
  <c r="E31" i="121"/>
  <c r="D31" i="121"/>
  <c r="C31" i="121"/>
  <c r="B31" i="12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M28" i="121"/>
  <c r="L28" i="121"/>
  <c r="K28" i="121"/>
  <c r="J28" i="121"/>
  <c r="I28" i="121"/>
  <c r="H28" i="121"/>
  <c r="G28" i="121"/>
  <c r="F28" i="121"/>
  <c r="E28" i="121"/>
  <c r="D28" i="121"/>
  <c r="C28" i="121"/>
  <c r="B28" i="121"/>
  <c r="M27" i="121"/>
  <c r="L27" i="121"/>
  <c r="K27" i="121"/>
  <c r="J27" i="121"/>
  <c r="I27" i="121"/>
  <c r="H27" i="121"/>
  <c r="G27" i="121"/>
  <c r="F27" i="121"/>
  <c r="E27" i="121"/>
  <c r="D27" i="121"/>
  <c r="C27" i="121"/>
  <c r="B27" i="121"/>
  <c r="M26" i="121"/>
  <c r="L26" i="121"/>
  <c r="K26" i="121"/>
  <c r="J26" i="121"/>
  <c r="I26" i="121"/>
  <c r="H26" i="121"/>
  <c r="G26" i="121"/>
  <c r="F26" i="121"/>
  <c r="E26" i="121"/>
  <c r="D26" i="121"/>
  <c r="C26" i="121"/>
  <c r="B26" i="12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M19" i="121"/>
  <c r="L19" i="121"/>
  <c r="K19" i="121"/>
  <c r="J19" i="121"/>
  <c r="I19" i="121"/>
  <c r="H19" i="121"/>
  <c r="G19" i="121"/>
  <c r="F19" i="121"/>
  <c r="E19" i="121"/>
  <c r="D19" i="121"/>
  <c r="C19" i="121"/>
  <c r="B19" i="12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M13" i="121"/>
  <c r="L13" i="121"/>
  <c r="K13" i="121"/>
  <c r="J13" i="121"/>
  <c r="I13" i="121"/>
  <c r="H13" i="121"/>
  <c r="G13" i="121"/>
  <c r="F13" i="121"/>
  <c r="E13" i="121"/>
  <c r="D13" i="121"/>
  <c r="C13" i="121"/>
  <c r="B13" i="121"/>
  <c r="M12" i="121"/>
  <c r="M11" i="121" s="1"/>
  <c r="L12" i="121"/>
  <c r="L11" i="121" s="1"/>
  <c r="K12" i="121"/>
  <c r="J12" i="121"/>
  <c r="I12" i="121"/>
  <c r="H12" i="121"/>
  <c r="H11" i="121" s="1"/>
  <c r="G12" i="121"/>
  <c r="G11" i="121" s="1"/>
  <c r="F12" i="121"/>
  <c r="E12" i="121"/>
  <c r="D12" i="121"/>
  <c r="C12" i="121"/>
  <c r="B12" i="12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M8" i="121"/>
  <c r="L8" i="121"/>
  <c r="K8" i="121"/>
  <c r="J8" i="121"/>
  <c r="I8" i="121"/>
  <c r="H8" i="121"/>
  <c r="G8" i="121"/>
  <c r="F8" i="121"/>
  <c r="E8" i="121"/>
  <c r="D8" i="121"/>
  <c r="C8" i="121"/>
  <c r="B8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K104" i="121"/>
  <c r="L70" i="121"/>
  <c r="K62" i="121"/>
  <c r="K48" i="121"/>
  <c r="L48" i="121"/>
  <c r="K34" i="121"/>
  <c r="K11" i="121"/>
  <c r="N103" i="136"/>
  <c r="N103" i="135"/>
  <c r="I95" i="121" l="1"/>
  <c r="M95" i="121"/>
  <c r="M70" i="121"/>
  <c r="C62" i="121"/>
  <c r="J59" i="121"/>
  <c r="M34" i="121"/>
  <c r="F11" i="121"/>
  <c r="M59" i="121"/>
  <c r="H95" i="121"/>
  <c r="G95" i="121"/>
  <c r="E70" i="121"/>
  <c r="M62" i="121"/>
  <c r="I59" i="121"/>
  <c r="H48" i="121"/>
  <c r="G48" i="121"/>
  <c r="C34" i="121"/>
  <c r="E11" i="121"/>
  <c r="D11" i="121"/>
  <c r="J48" i="121"/>
  <c r="K59" i="121"/>
  <c r="C59" i="121"/>
  <c r="N97" i="121"/>
  <c r="N103" i="121"/>
  <c r="E95" i="121"/>
  <c r="D95" i="121"/>
  <c r="C95" i="121"/>
  <c r="N96" i="121"/>
  <c r="N98" i="121"/>
  <c r="N101" i="121"/>
  <c r="N102" i="121"/>
  <c r="N77" i="121"/>
  <c r="N79" i="121"/>
  <c r="N81" i="121"/>
  <c r="N84" i="121"/>
  <c r="N89" i="121"/>
  <c r="N65" i="121"/>
  <c r="N64" i="121"/>
  <c r="N68" i="121"/>
  <c r="D59" i="121"/>
  <c r="N61" i="121"/>
  <c r="N51" i="121"/>
  <c r="N53" i="121"/>
  <c r="N55" i="121"/>
  <c r="D34" i="121"/>
  <c r="G34" i="121"/>
  <c r="H34" i="121"/>
  <c r="N36" i="121"/>
  <c r="N38" i="121"/>
  <c r="N39" i="121"/>
  <c r="N40" i="121"/>
  <c r="N44" i="121"/>
  <c r="N31" i="121"/>
  <c r="I11" i="121"/>
  <c r="C11" i="121"/>
  <c r="N13" i="121"/>
  <c r="N15" i="121"/>
  <c r="N17" i="121"/>
  <c r="N23" i="121"/>
  <c r="N25" i="121"/>
  <c r="F34" i="121"/>
  <c r="E34" i="121"/>
  <c r="F95" i="121"/>
  <c r="F59" i="121"/>
  <c r="F48" i="121"/>
  <c r="D48" i="121"/>
  <c r="C70" i="121"/>
  <c r="N47" i="121"/>
  <c r="N105" i="121"/>
  <c r="N104" i="121" s="1"/>
  <c r="N100" i="121"/>
  <c r="N94" i="121"/>
  <c r="N83" i="121"/>
  <c r="N85" i="121"/>
  <c r="N87" i="121"/>
  <c r="N91" i="121"/>
  <c r="N93" i="121"/>
  <c r="N71" i="121"/>
  <c r="J70" i="121"/>
  <c r="N73" i="121"/>
  <c r="N74" i="121"/>
  <c r="N67" i="121"/>
  <c r="N69" i="121"/>
  <c r="N66" i="121"/>
  <c r="J62" i="121"/>
  <c r="C48" i="121"/>
  <c r="N57" i="121"/>
  <c r="J34" i="121"/>
  <c r="N42" i="121"/>
  <c r="N46" i="121"/>
  <c r="N33" i="121"/>
  <c r="N32" i="121"/>
  <c r="J11" i="121"/>
  <c r="N19" i="121"/>
  <c r="N21" i="121"/>
  <c r="N27" i="121"/>
  <c r="N7" i="121"/>
  <c r="N9" i="121"/>
  <c r="N99" i="121"/>
  <c r="N86" i="121"/>
  <c r="N88" i="121"/>
  <c r="N82" i="121"/>
  <c r="N80" i="121"/>
  <c r="N78" i="121"/>
  <c r="N90" i="121"/>
  <c r="B70" i="121"/>
  <c r="N63" i="121"/>
  <c r="N58" i="121"/>
  <c r="N54" i="121"/>
  <c r="N52" i="121"/>
  <c r="N45" i="121"/>
  <c r="N37" i="121"/>
  <c r="N43" i="121"/>
  <c r="N41" i="121"/>
  <c r="N16" i="121"/>
  <c r="N20" i="121"/>
  <c r="N14" i="121"/>
  <c r="N26" i="121"/>
  <c r="N18" i="121"/>
  <c r="N24" i="121"/>
  <c r="N28" i="121"/>
  <c r="N22" i="121"/>
  <c r="N10" i="121"/>
  <c r="N8" i="121"/>
  <c r="D104" i="121"/>
  <c r="F70" i="121"/>
  <c r="N72" i="121"/>
  <c r="N60" i="121"/>
  <c r="N49" i="121"/>
  <c r="N50" i="121"/>
  <c r="B34" i="121"/>
  <c r="B95" i="121"/>
  <c r="B62" i="121"/>
  <c r="E48" i="121"/>
  <c r="B11" i="121"/>
  <c r="N95" i="121" l="1"/>
  <c r="N59" i="121"/>
  <c r="N70" i="121"/>
  <c r="E106" i="122"/>
  <c r="D106" i="122"/>
  <c r="C106" i="122"/>
  <c r="M95" i="136"/>
  <c r="L95" i="136"/>
  <c r="K95" i="136"/>
  <c r="J95" i="136"/>
  <c r="I95" i="136"/>
  <c r="H95" i="136"/>
  <c r="G95" i="136"/>
  <c r="F95" i="136"/>
  <c r="E95" i="136"/>
  <c r="D95" i="136"/>
  <c r="C95" i="136"/>
  <c r="M95" i="137"/>
  <c r="L95" i="137"/>
  <c r="K95" i="137"/>
  <c r="J95" i="137"/>
  <c r="I95" i="137"/>
  <c r="H95" i="137"/>
  <c r="G95" i="137"/>
  <c r="F95" i="137"/>
  <c r="E95" i="137"/>
  <c r="D95" i="137"/>
  <c r="C95" i="137"/>
  <c r="M95" i="135"/>
  <c r="L95" i="135"/>
  <c r="K95" i="135"/>
  <c r="J95" i="135"/>
  <c r="I95" i="135"/>
  <c r="H95" i="135"/>
  <c r="G95" i="135"/>
  <c r="F95" i="135"/>
  <c r="E95" i="135"/>
  <c r="D95" i="135"/>
  <c r="C95" i="135"/>
  <c r="B95" i="136"/>
  <c r="B95" i="137"/>
  <c r="B95" i="135"/>
  <c r="F106" i="122" l="1"/>
  <c r="N61" i="136"/>
  <c r="D64" i="122" s="1"/>
  <c r="N61" i="137"/>
  <c r="E64" i="122" s="1"/>
  <c r="N61" i="135"/>
  <c r="C64" i="122" s="1"/>
  <c r="M59" i="136"/>
  <c r="L59" i="136"/>
  <c r="K59" i="136"/>
  <c r="J59" i="136"/>
  <c r="I59" i="136"/>
  <c r="H59" i="136"/>
  <c r="G59" i="136"/>
  <c r="F59" i="136"/>
  <c r="E59" i="136"/>
  <c r="D59" i="136"/>
  <c r="C59" i="136"/>
  <c r="M59" i="137"/>
  <c r="L59" i="137"/>
  <c r="K59" i="137"/>
  <c r="J59" i="137"/>
  <c r="I59" i="137"/>
  <c r="H59" i="137"/>
  <c r="G59" i="137"/>
  <c r="F59" i="137"/>
  <c r="E59" i="137"/>
  <c r="D59" i="137"/>
  <c r="C59" i="137"/>
  <c r="M59" i="135"/>
  <c r="L59" i="135"/>
  <c r="K59" i="135"/>
  <c r="J59" i="135"/>
  <c r="I59" i="135"/>
  <c r="H59" i="135"/>
  <c r="G59" i="135"/>
  <c r="F59" i="135"/>
  <c r="E59" i="135"/>
  <c r="D59" i="135"/>
  <c r="C59" i="135"/>
  <c r="B59" i="136"/>
  <c r="B59" i="137"/>
  <c r="B59" i="135"/>
  <c r="M48" i="136"/>
  <c r="L48" i="136"/>
  <c r="K48" i="136"/>
  <c r="J48" i="136"/>
  <c r="I48" i="136"/>
  <c r="H48" i="136"/>
  <c r="G48" i="136"/>
  <c r="F48" i="136"/>
  <c r="E48" i="136"/>
  <c r="D48" i="136"/>
  <c r="C48" i="136"/>
  <c r="M48" i="137"/>
  <c r="L48" i="137"/>
  <c r="K48" i="137"/>
  <c r="J48" i="137"/>
  <c r="I48" i="137"/>
  <c r="H48" i="137"/>
  <c r="G48" i="137"/>
  <c r="F48" i="137"/>
  <c r="E48" i="137"/>
  <c r="D48" i="137"/>
  <c r="C48" i="137"/>
  <c r="M48" i="135"/>
  <c r="L48" i="135"/>
  <c r="K48" i="135"/>
  <c r="J48" i="135"/>
  <c r="I48" i="135"/>
  <c r="H48" i="135"/>
  <c r="G48" i="135"/>
  <c r="F48" i="135"/>
  <c r="E48" i="135"/>
  <c r="D48" i="135"/>
  <c r="C48" i="135"/>
  <c r="B48" i="136"/>
  <c r="B48" i="137"/>
  <c r="B48" i="135"/>
  <c r="N58" i="136"/>
  <c r="D61" i="122" s="1"/>
  <c r="N58" i="137"/>
  <c r="E61" i="122" s="1"/>
  <c r="N58" i="135"/>
  <c r="C61" i="122" s="1"/>
  <c r="M34" i="136"/>
  <c r="L34" i="136"/>
  <c r="K34" i="136"/>
  <c r="J34" i="136"/>
  <c r="I34" i="136"/>
  <c r="H34" i="136"/>
  <c r="G34" i="136"/>
  <c r="F34" i="136"/>
  <c r="E34" i="136"/>
  <c r="D34" i="136"/>
  <c r="C34" i="136"/>
  <c r="M34" i="137"/>
  <c r="L34" i="137"/>
  <c r="K34" i="137"/>
  <c r="J34" i="137"/>
  <c r="I34" i="137"/>
  <c r="H34" i="137"/>
  <c r="G34" i="137"/>
  <c r="F34" i="137"/>
  <c r="E34" i="137"/>
  <c r="D34" i="137"/>
  <c r="C34" i="137"/>
  <c r="M34" i="135"/>
  <c r="L34" i="135"/>
  <c r="K34" i="135"/>
  <c r="J34" i="135"/>
  <c r="I34" i="135"/>
  <c r="H34" i="135"/>
  <c r="G34" i="135"/>
  <c r="F34" i="135"/>
  <c r="E34" i="135"/>
  <c r="D34" i="135"/>
  <c r="C34" i="135"/>
  <c r="B34" i="136"/>
  <c r="B34" i="137"/>
  <c r="B34" i="135"/>
  <c r="N47" i="136"/>
  <c r="D50" i="122" s="1"/>
  <c r="N47" i="137"/>
  <c r="E50" i="122" s="1"/>
  <c r="N47" i="135"/>
  <c r="C50" i="122" s="1"/>
  <c r="N28" i="136"/>
  <c r="D31" i="122" s="1"/>
  <c r="N27" i="136"/>
  <c r="D30" i="122" s="1"/>
  <c r="N26" i="136"/>
  <c r="D29" i="122" s="1"/>
  <c r="N28" i="137"/>
  <c r="E31" i="122" s="1"/>
  <c r="N27" i="137"/>
  <c r="E30" i="122" s="1"/>
  <c r="N26" i="137"/>
  <c r="E29" i="122" s="1"/>
  <c r="N28" i="135"/>
  <c r="C31" i="122" s="1"/>
  <c r="N27" i="135"/>
  <c r="C30" i="122" s="1"/>
  <c r="N26" i="135"/>
  <c r="C29" i="122" s="1"/>
  <c r="F64" i="122" l="1"/>
  <c r="F61" i="122"/>
  <c r="F50" i="122"/>
  <c r="F30" i="122"/>
  <c r="F31" i="122"/>
  <c r="F29" i="122"/>
  <c r="J6" i="54" l="1"/>
  <c r="D29" i="58"/>
  <c r="D28" i="58"/>
  <c r="D27" i="58"/>
  <c r="D26" i="58"/>
  <c r="M6" i="121" l="1"/>
  <c r="L6" i="121"/>
  <c r="K6" i="121"/>
  <c r="J6" i="121"/>
  <c r="I6" i="121"/>
  <c r="H6" i="121"/>
  <c r="G6" i="121"/>
  <c r="F6" i="121"/>
  <c r="E6" i="121"/>
  <c r="D6" i="121"/>
  <c r="C6" i="121"/>
  <c r="B6" i="121"/>
  <c r="M104" i="137"/>
  <c r="L104" i="137"/>
  <c r="K104" i="137"/>
  <c r="J104" i="137"/>
  <c r="I104" i="137"/>
  <c r="H104" i="137"/>
  <c r="G104" i="137"/>
  <c r="F104" i="137"/>
  <c r="E104" i="137"/>
  <c r="D104" i="137"/>
  <c r="C104" i="137"/>
  <c r="M76" i="137"/>
  <c r="L76" i="137"/>
  <c r="K76" i="137"/>
  <c r="J76" i="137"/>
  <c r="I76" i="137"/>
  <c r="H76" i="137"/>
  <c r="G76" i="137"/>
  <c r="F76" i="137"/>
  <c r="E76" i="137"/>
  <c r="D76" i="137"/>
  <c r="C76" i="137"/>
  <c r="M70" i="137"/>
  <c r="L70" i="137"/>
  <c r="K70" i="137"/>
  <c r="J70" i="137"/>
  <c r="I70" i="137"/>
  <c r="H70" i="137"/>
  <c r="G70" i="137"/>
  <c r="F70" i="137"/>
  <c r="E70" i="137"/>
  <c r="D70" i="137"/>
  <c r="C70" i="137"/>
  <c r="M62" i="137"/>
  <c r="L62" i="137"/>
  <c r="K62" i="137"/>
  <c r="J62" i="137"/>
  <c r="I62" i="137"/>
  <c r="H62" i="137"/>
  <c r="G62" i="137"/>
  <c r="F62" i="137"/>
  <c r="E62" i="137"/>
  <c r="D62" i="137"/>
  <c r="C62" i="137"/>
  <c r="M29" i="137"/>
  <c r="L29" i="137"/>
  <c r="K29" i="137"/>
  <c r="J29" i="137"/>
  <c r="I29" i="137"/>
  <c r="H29" i="137"/>
  <c r="G29" i="137"/>
  <c r="F29" i="137"/>
  <c r="E29" i="137"/>
  <c r="D29" i="137"/>
  <c r="C29" i="137"/>
  <c r="M5" i="137"/>
  <c r="L5" i="137"/>
  <c r="K5" i="137"/>
  <c r="J5" i="137"/>
  <c r="I5" i="137"/>
  <c r="H5" i="137"/>
  <c r="G5" i="137"/>
  <c r="F5" i="137"/>
  <c r="E5" i="137"/>
  <c r="D5" i="137"/>
  <c r="C5" i="137"/>
  <c r="M104" i="136"/>
  <c r="L104" i="136"/>
  <c r="K104" i="136"/>
  <c r="J104" i="136"/>
  <c r="I104" i="136"/>
  <c r="H104" i="136"/>
  <c r="G104" i="136"/>
  <c r="F104" i="136"/>
  <c r="E104" i="136"/>
  <c r="D104" i="136"/>
  <c r="C104" i="136"/>
  <c r="M76" i="136"/>
  <c r="L76" i="136"/>
  <c r="K76" i="136"/>
  <c r="J76" i="136"/>
  <c r="I76" i="136"/>
  <c r="H76" i="136"/>
  <c r="G76" i="136"/>
  <c r="F76" i="136"/>
  <c r="E76" i="136"/>
  <c r="D76" i="136"/>
  <c r="C76" i="136"/>
  <c r="M70" i="136"/>
  <c r="L70" i="136"/>
  <c r="K70" i="136"/>
  <c r="J70" i="136"/>
  <c r="I70" i="136"/>
  <c r="H70" i="136"/>
  <c r="G70" i="136"/>
  <c r="F70" i="136"/>
  <c r="E70" i="136"/>
  <c r="D70" i="136"/>
  <c r="C70" i="136"/>
  <c r="M62" i="136"/>
  <c r="L62" i="136"/>
  <c r="K62" i="136"/>
  <c r="J62" i="136"/>
  <c r="I62" i="136"/>
  <c r="H62" i="136"/>
  <c r="G62" i="136"/>
  <c r="F62" i="136"/>
  <c r="E62" i="136"/>
  <c r="D62" i="136"/>
  <c r="C62" i="136"/>
  <c r="M29" i="136"/>
  <c r="L29" i="136"/>
  <c r="K29" i="136"/>
  <c r="J29" i="136"/>
  <c r="I29" i="136"/>
  <c r="H29" i="136"/>
  <c r="G29" i="136"/>
  <c r="F29" i="136"/>
  <c r="E29" i="136"/>
  <c r="D29" i="136"/>
  <c r="C29" i="136"/>
  <c r="M5" i="136"/>
  <c r="L5" i="136"/>
  <c r="K5" i="136"/>
  <c r="J5" i="136"/>
  <c r="I5" i="136"/>
  <c r="H5" i="136"/>
  <c r="G5" i="136"/>
  <c r="F5" i="136"/>
  <c r="E5" i="136"/>
  <c r="D5" i="136"/>
  <c r="C5" i="136"/>
  <c r="N105" i="137"/>
  <c r="N104" i="137" s="1"/>
  <c r="N102" i="137"/>
  <c r="E105" i="122" s="1"/>
  <c r="N101" i="137"/>
  <c r="E104" i="122" s="1"/>
  <c r="N100" i="137"/>
  <c r="E103" i="122" s="1"/>
  <c r="N99" i="137"/>
  <c r="N98" i="137"/>
  <c r="E101" i="122" s="1"/>
  <c r="N97" i="137"/>
  <c r="E100" i="122" s="1"/>
  <c r="N94" i="137"/>
  <c r="E97" i="122" s="1"/>
  <c r="N93" i="137"/>
  <c r="E96" i="122" s="1"/>
  <c r="N92" i="137"/>
  <c r="E95" i="122" s="1"/>
  <c r="N91" i="137"/>
  <c r="E94" i="122" s="1"/>
  <c r="N90" i="137"/>
  <c r="E93" i="122" s="1"/>
  <c r="N89" i="137"/>
  <c r="E92" i="122" s="1"/>
  <c r="N88" i="137"/>
  <c r="E91" i="122" s="1"/>
  <c r="N87" i="137"/>
  <c r="E90" i="122" s="1"/>
  <c r="N86" i="137"/>
  <c r="E89" i="122" s="1"/>
  <c r="N85" i="137"/>
  <c r="E88" i="122" s="1"/>
  <c r="N84" i="137"/>
  <c r="E87" i="122" s="1"/>
  <c r="N83" i="137"/>
  <c r="E86" i="122" s="1"/>
  <c r="N82" i="137"/>
  <c r="E85" i="122" s="1"/>
  <c r="N81" i="137"/>
  <c r="E84" i="122" s="1"/>
  <c r="N80" i="137"/>
  <c r="E83" i="122" s="1"/>
  <c r="N79" i="137"/>
  <c r="E82" i="122" s="1"/>
  <c r="N78" i="137"/>
  <c r="E81" i="122" s="1"/>
  <c r="N75" i="137"/>
  <c r="E78" i="122" s="1"/>
  <c r="N74" i="137"/>
  <c r="E77" i="122" s="1"/>
  <c r="N73" i="137"/>
  <c r="E76" i="122" s="1"/>
  <c r="N72" i="137"/>
  <c r="E75" i="122" s="1"/>
  <c r="N69" i="137"/>
  <c r="E72" i="122" s="1"/>
  <c r="N68" i="137"/>
  <c r="E71" i="122" s="1"/>
  <c r="N67" i="137"/>
  <c r="E70" i="122" s="1"/>
  <c r="N66" i="137"/>
  <c r="E69" i="122" s="1"/>
  <c r="N65" i="137"/>
  <c r="N64" i="137"/>
  <c r="N57" i="137"/>
  <c r="E60" i="122" s="1"/>
  <c r="N56" i="137"/>
  <c r="E59" i="122" s="1"/>
  <c r="N55" i="137"/>
  <c r="E58" i="122" s="1"/>
  <c r="N54" i="137"/>
  <c r="E57" i="122" s="1"/>
  <c r="N53" i="137"/>
  <c r="E56" i="122" s="1"/>
  <c r="N52" i="137"/>
  <c r="E55" i="122" s="1"/>
  <c r="N51" i="137"/>
  <c r="E54" i="122" s="1"/>
  <c r="N50" i="137"/>
  <c r="E53" i="122" s="1"/>
  <c r="N46" i="137"/>
  <c r="E49" i="122" s="1"/>
  <c r="N45" i="137"/>
  <c r="E48" i="122" s="1"/>
  <c r="N44" i="137"/>
  <c r="E47" i="122" s="1"/>
  <c r="N43" i="137"/>
  <c r="E46" i="122" s="1"/>
  <c r="N42" i="137"/>
  <c r="E45" i="122" s="1"/>
  <c r="N41" i="137"/>
  <c r="E44" i="122" s="1"/>
  <c r="N40" i="137"/>
  <c r="E43" i="122" s="1"/>
  <c r="N39" i="137"/>
  <c r="E42" i="122" s="1"/>
  <c r="N38" i="137"/>
  <c r="E41" i="122" s="1"/>
  <c r="N37" i="137"/>
  <c r="E40" i="122" s="1"/>
  <c r="N36" i="137"/>
  <c r="N33" i="137"/>
  <c r="E36" i="122" s="1"/>
  <c r="N32" i="137"/>
  <c r="E35" i="122" s="1"/>
  <c r="N31" i="137"/>
  <c r="E34" i="122" s="1"/>
  <c r="N25" i="137"/>
  <c r="E28" i="122" s="1"/>
  <c r="N24" i="137"/>
  <c r="E27" i="122" s="1"/>
  <c r="N23" i="137"/>
  <c r="E26" i="122" s="1"/>
  <c r="N22" i="137"/>
  <c r="E25" i="122" s="1"/>
  <c r="N21" i="137"/>
  <c r="E24" i="122" s="1"/>
  <c r="N20" i="137"/>
  <c r="E23" i="122" s="1"/>
  <c r="N19" i="137"/>
  <c r="E22" i="122" s="1"/>
  <c r="N18" i="137"/>
  <c r="E21" i="122" s="1"/>
  <c r="N17" i="137"/>
  <c r="E20" i="122" s="1"/>
  <c r="N16" i="137"/>
  <c r="E19" i="122" s="1"/>
  <c r="N15" i="137"/>
  <c r="E18" i="122" s="1"/>
  <c r="N14" i="137"/>
  <c r="E17" i="122" s="1"/>
  <c r="N13" i="137"/>
  <c r="E16" i="122" s="1"/>
  <c r="N12" i="137"/>
  <c r="N10" i="137"/>
  <c r="E13" i="122" s="1"/>
  <c r="N9" i="137"/>
  <c r="E12" i="122" s="1"/>
  <c r="N8" i="137"/>
  <c r="E11" i="122" s="1"/>
  <c r="N7" i="137"/>
  <c r="E10" i="122" s="1"/>
  <c r="N6" i="137"/>
  <c r="N102" i="136"/>
  <c r="D105" i="122" s="1"/>
  <c r="N101" i="136"/>
  <c r="D104" i="122" s="1"/>
  <c r="N100" i="136"/>
  <c r="D103" i="122" s="1"/>
  <c r="N99" i="136"/>
  <c r="N98" i="136"/>
  <c r="D101" i="122" s="1"/>
  <c r="N97" i="136"/>
  <c r="D100" i="122" s="1"/>
  <c r="N94" i="136"/>
  <c r="D97" i="122" s="1"/>
  <c r="N93" i="136"/>
  <c r="D96" i="122" s="1"/>
  <c r="N92" i="136"/>
  <c r="D95" i="122" s="1"/>
  <c r="N91" i="136"/>
  <c r="D94" i="122" s="1"/>
  <c r="N90" i="136"/>
  <c r="D93" i="122" s="1"/>
  <c r="N89" i="136"/>
  <c r="D92" i="122" s="1"/>
  <c r="N88" i="136"/>
  <c r="D91" i="122" s="1"/>
  <c r="N87" i="136"/>
  <c r="D90" i="122" s="1"/>
  <c r="N86" i="136"/>
  <c r="D89" i="122" s="1"/>
  <c r="N85" i="136"/>
  <c r="D88" i="122" s="1"/>
  <c r="N84" i="136"/>
  <c r="D87" i="122" s="1"/>
  <c r="N83" i="136"/>
  <c r="D86" i="122" s="1"/>
  <c r="N82" i="136"/>
  <c r="D85" i="122" s="1"/>
  <c r="N81" i="136"/>
  <c r="D84" i="122" s="1"/>
  <c r="N80" i="136"/>
  <c r="D83" i="122" s="1"/>
  <c r="N79" i="136"/>
  <c r="D82" i="122" s="1"/>
  <c r="N78" i="136"/>
  <c r="D81" i="122" s="1"/>
  <c r="N75" i="136"/>
  <c r="D78" i="122" s="1"/>
  <c r="N74" i="136"/>
  <c r="D77" i="122" s="1"/>
  <c r="N73" i="136"/>
  <c r="D76" i="122" s="1"/>
  <c r="N72" i="136"/>
  <c r="D75" i="122" s="1"/>
  <c r="N69" i="136"/>
  <c r="D72" i="122" s="1"/>
  <c r="N68" i="136"/>
  <c r="D71" i="122" s="1"/>
  <c r="N67" i="136"/>
  <c r="D70" i="122" s="1"/>
  <c r="N66" i="136"/>
  <c r="D69" i="122" s="1"/>
  <c r="N65" i="136"/>
  <c r="D68" i="122" s="1"/>
  <c r="N64" i="136"/>
  <c r="N63" i="136"/>
  <c r="D66" i="122" s="1"/>
  <c r="N57" i="136"/>
  <c r="D60" i="122" s="1"/>
  <c r="N56" i="136"/>
  <c r="D59" i="122" s="1"/>
  <c r="N55" i="136"/>
  <c r="D58" i="122" s="1"/>
  <c r="N54" i="136"/>
  <c r="D57" i="122" s="1"/>
  <c r="N53" i="136"/>
  <c r="D56" i="122" s="1"/>
  <c r="N52" i="136"/>
  <c r="D55" i="122" s="1"/>
  <c r="N51" i="136"/>
  <c r="D54" i="122" s="1"/>
  <c r="N50" i="136"/>
  <c r="D53" i="122" s="1"/>
  <c r="N46" i="136"/>
  <c r="D49" i="122" s="1"/>
  <c r="N45" i="136"/>
  <c r="D48" i="122" s="1"/>
  <c r="N44" i="136"/>
  <c r="D47" i="122" s="1"/>
  <c r="N43" i="136"/>
  <c r="D46" i="122" s="1"/>
  <c r="N42" i="136"/>
  <c r="D45" i="122" s="1"/>
  <c r="N41" i="136"/>
  <c r="D44" i="122" s="1"/>
  <c r="N40" i="136"/>
  <c r="D43" i="122" s="1"/>
  <c r="N39" i="136"/>
  <c r="D42" i="122" s="1"/>
  <c r="N38" i="136"/>
  <c r="D41" i="122" s="1"/>
  <c r="N37" i="136"/>
  <c r="D40" i="122" s="1"/>
  <c r="N36" i="136"/>
  <c r="D39" i="122" s="1"/>
  <c r="N33" i="136"/>
  <c r="D36" i="122" s="1"/>
  <c r="N32" i="136"/>
  <c r="D35" i="122" s="1"/>
  <c r="N31" i="136"/>
  <c r="D34" i="122" s="1"/>
  <c r="N25" i="136"/>
  <c r="D28" i="122" s="1"/>
  <c r="N24" i="136"/>
  <c r="D27" i="122" s="1"/>
  <c r="N23" i="136"/>
  <c r="D26" i="122" s="1"/>
  <c r="N22" i="136"/>
  <c r="D25" i="122" s="1"/>
  <c r="N21" i="136"/>
  <c r="D24" i="122" s="1"/>
  <c r="N20" i="136"/>
  <c r="D23" i="122" s="1"/>
  <c r="N19" i="136"/>
  <c r="D22" i="122" s="1"/>
  <c r="N18" i="136"/>
  <c r="D21" i="122" s="1"/>
  <c r="N17" i="136"/>
  <c r="D20" i="122" s="1"/>
  <c r="N16" i="136"/>
  <c r="D19" i="122" s="1"/>
  <c r="N15" i="136"/>
  <c r="N14" i="136"/>
  <c r="D17" i="122" s="1"/>
  <c r="N13" i="136"/>
  <c r="D16" i="122" s="1"/>
  <c r="N12" i="136"/>
  <c r="N10" i="136"/>
  <c r="D13" i="122" s="1"/>
  <c r="N9" i="136"/>
  <c r="D12" i="122" s="1"/>
  <c r="N8" i="136"/>
  <c r="D11" i="122" s="1"/>
  <c r="N7" i="136"/>
  <c r="D10" i="122" s="1"/>
  <c r="N6" i="136"/>
  <c r="D9" i="122" s="1"/>
  <c r="N102" i="135"/>
  <c r="C105" i="122" s="1"/>
  <c r="N101" i="135"/>
  <c r="C104" i="122" s="1"/>
  <c r="N100" i="135"/>
  <c r="C103" i="122" s="1"/>
  <c r="N99" i="135"/>
  <c r="N98" i="135"/>
  <c r="C101" i="122" s="1"/>
  <c r="N97" i="135"/>
  <c r="C100" i="122" s="1"/>
  <c r="N94" i="135"/>
  <c r="C97" i="122" s="1"/>
  <c r="N93" i="135"/>
  <c r="C96" i="122" s="1"/>
  <c r="N92" i="135"/>
  <c r="C95" i="122" s="1"/>
  <c r="N91" i="135"/>
  <c r="C94" i="122" s="1"/>
  <c r="N90" i="135"/>
  <c r="C93" i="122" s="1"/>
  <c r="N89" i="135"/>
  <c r="C92" i="122" s="1"/>
  <c r="N88" i="135"/>
  <c r="C91" i="122" s="1"/>
  <c r="N87" i="135"/>
  <c r="C90" i="122" s="1"/>
  <c r="N86" i="135"/>
  <c r="C89" i="122" s="1"/>
  <c r="N85" i="135"/>
  <c r="C88" i="122" s="1"/>
  <c r="N84" i="135"/>
  <c r="C87" i="122" s="1"/>
  <c r="N83" i="135"/>
  <c r="C86" i="122" s="1"/>
  <c r="N82" i="135"/>
  <c r="C85" i="122" s="1"/>
  <c r="N81" i="135"/>
  <c r="C84" i="122" s="1"/>
  <c r="N80" i="135"/>
  <c r="C83" i="122" s="1"/>
  <c r="N79" i="135"/>
  <c r="C82" i="122" s="1"/>
  <c r="N78" i="135"/>
  <c r="C81" i="122" s="1"/>
  <c r="N75" i="135"/>
  <c r="C78" i="122" s="1"/>
  <c r="N74" i="135"/>
  <c r="C77" i="122" s="1"/>
  <c r="N73" i="135"/>
  <c r="C76" i="122" s="1"/>
  <c r="N72" i="135"/>
  <c r="C75" i="122" s="1"/>
  <c r="N69" i="135"/>
  <c r="C72" i="122" s="1"/>
  <c r="N68" i="135"/>
  <c r="C71" i="122" s="1"/>
  <c r="N67" i="135"/>
  <c r="C70" i="122" s="1"/>
  <c r="N66" i="135"/>
  <c r="C69" i="122" s="1"/>
  <c r="N65" i="135"/>
  <c r="C68" i="122" s="1"/>
  <c r="N64" i="135"/>
  <c r="C67" i="122" s="1"/>
  <c r="N57" i="135"/>
  <c r="C60" i="122" s="1"/>
  <c r="N56" i="135"/>
  <c r="C59" i="122" s="1"/>
  <c r="N55" i="135"/>
  <c r="C58" i="122" s="1"/>
  <c r="N54" i="135"/>
  <c r="C57" i="122" s="1"/>
  <c r="N53" i="135"/>
  <c r="N52" i="135"/>
  <c r="C55" i="122" s="1"/>
  <c r="N51" i="135"/>
  <c r="C54" i="122" s="1"/>
  <c r="N50" i="135"/>
  <c r="C53" i="122" s="1"/>
  <c r="N46" i="135"/>
  <c r="C49" i="122" s="1"/>
  <c r="N45" i="135"/>
  <c r="C48" i="122" s="1"/>
  <c r="N44" i="135"/>
  <c r="C47" i="122" s="1"/>
  <c r="N43" i="135"/>
  <c r="C46" i="122" s="1"/>
  <c r="N42" i="135"/>
  <c r="C45" i="122" s="1"/>
  <c r="N41" i="135"/>
  <c r="C44" i="122" s="1"/>
  <c r="N40" i="135"/>
  <c r="C43" i="122" s="1"/>
  <c r="N39" i="135"/>
  <c r="C42" i="122" s="1"/>
  <c r="N38" i="135"/>
  <c r="C41" i="122" s="1"/>
  <c r="N37" i="135"/>
  <c r="C40" i="122" s="1"/>
  <c r="N36" i="135"/>
  <c r="C39" i="122" s="1"/>
  <c r="N33" i="135"/>
  <c r="C36" i="122" s="1"/>
  <c r="N32" i="135"/>
  <c r="N31" i="135"/>
  <c r="C34" i="122" s="1"/>
  <c r="N25" i="135"/>
  <c r="C28" i="122" s="1"/>
  <c r="N24" i="135"/>
  <c r="C27" i="122" s="1"/>
  <c r="N23" i="135"/>
  <c r="C26" i="122" s="1"/>
  <c r="N22" i="135"/>
  <c r="C25" i="122" s="1"/>
  <c r="N21" i="135"/>
  <c r="C24" i="122" s="1"/>
  <c r="N20" i="135"/>
  <c r="C23" i="122" s="1"/>
  <c r="N19" i="135"/>
  <c r="C22" i="122" s="1"/>
  <c r="N18" i="135"/>
  <c r="C21" i="122" s="1"/>
  <c r="N17" i="135"/>
  <c r="C20" i="122" s="1"/>
  <c r="N16" i="135"/>
  <c r="C19" i="122" s="1"/>
  <c r="N15" i="135"/>
  <c r="C18" i="122" s="1"/>
  <c r="N14" i="135"/>
  <c r="C17" i="122" s="1"/>
  <c r="N13" i="135"/>
  <c r="C16" i="122" s="1"/>
  <c r="N10" i="135"/>
  <c r="C13" i="122" s="1"/>
  <c r="N9" i="135"/>
  <c r="C12" i="122" s="1"/>
  <c r="N8" i="135"/>
  <c r="C11" i="122" s="1"/>
  <c r="N7" i="135"/>
  <c r="C10" i="122" s="1"/>
  <c r="M104" i="135"/>
  <c r="L104" i="135"/>
  <c r="K104" i="135"/>
  <c r="J104" i="135"/>
  <c r="I104" i="135"/>
  <c r="H104" i="135"/>
  <c r="G104" i="135"/>
  <c r="F104" i="135"/>
  <c r="E104" i="135"/>
  <c r="D104" i="135"/>
  <c r="C104" i="135"/>
  <c r="M76" i="135"/>
  <c r="L76" i="135"/>
  <c r="K76" i="135"/>
  <c r="J76" i="135"/>
  <c r="I76" i="135"/>
  <c r="H76" i="135"/>
  <c r="G76" i="135"/>
  <c r="F76" i="135"/>
  <c r="E76" i="135"/>
  <c r="D76" i="135"/>
  <c r="C76" i="135"/>
  <c r="M70" i="135"/>
  <c r="L70" i="135"/>
  <c r="K70" i="135"/>
  <c r="J70" i="135"/>
  <c r="I70" i="135"/>
  <c r="H70" i="135"/>
  <c r="G70" i="135"/>
  <c r="F70" i="135"/>
  <c r="E70" i="135"/>
  <c r="D70" i="135"/>
  <c r="C70" i="135"/>
  <c r="M62" i="135"/>
  <c r="L62" i="135"/>
  <c r="K62" i="135"/>
  <c r="J62" i="135"/>
  <c r="I62" i="135"/>
  <c r="H62" i="135"/>
  <c r="G62" i="135"/>
  <c r="F62" i="135"/>
  <c r="E62" i="135"/>
  <c r="D62" i="135"/>
  <c r="C62" i="135"/>
  <c r="M29" i="135"/>
  <c r="L29" i="135"/>
  <c r="K29" i="135"/>
  <c r="J29" i="135"/>
  <c r="I29" i="135"/>
  <c r="H29" i="135"/>
  <c r="G29" i="135"/>
  <c r="F29" i="135"/>
  <c r="E29" i="135"/>
  <c r="D29" i="135"/>
  <c r="C29" i="135"/>
  <c r="M5" i="135"/>
  <c r="L5" i="135"/>
  <c r="K5" i="135"/>
  <c r="J5" i="135"/>
  <c r="I5" i="135"/>
  <c r="H5" i="135"/>
  <c r="G5" i="135"/>
  <c r="F5" i="135"/>
  <c r="E5" i="135"/>
  <c r="D5" i="135"/>
  <c r="C5" i="135"/>
  <c r="B76" i="136"/>
  <c r="N77" i="136" s="1"/>
  <c r="D80" i="122" s="1"/>
  <c r="B76" i="137"/>
  <c r="N77" i="137" s="1"/>
  <c r="E80" i="122" s="1"/>
  <c r="B76" i="135"/>
  <c r="B62" i="135"/>
  <c r="N63" i="135" s="1"/>
  <c r="C66" i="122" s="1"/>
  <c r="B62" i="137"/>
  <c r="N63" i="137" s="1"/>
  <c r="E66" i="122" s="1"/>
  <c r="B62" i="136"/>
  <c r="B104" i="137"/>
  <c r="N96" i="137"/>
  <c r="B70" i="137"/>
  <c r="N71" i="137" s="1"/>
  <c r="E74" i="122" s="1"/>
  <c r="N60" i="137"/>
  <c r="N59" i="137" s="1"/>
  <c r="N49" i="137"/>
  <c r="N35" i="137"/>
  <c r="B29" i="137"/>
  <c r="N30" i="137" s="1"/>
  <c r="B5" i="137"/>
  <c r="B104" i="136"/>
  <c r="N96" i="136"/>
  <c r="B70" i="136"/>
  <c r="N71" i="136" s="1"/>
  <c r="N60" i="136"/>
  <c r="N59" i="136" s="1"/>
  <c r="N49" i="136"/>
  <c r="N35" i="136"/>
  <c r="B29" i="136"/>
  <c r="N30" i="136" s="1"/>
  <c r="B5" i="136"/>
  <c r="N6" i="135"/>
  <c r="C9" i="122" s="1"/>
  <c r="B29" i="135"/>
  <c r="N30" i="135" s="1"/>
  <c r="C33" i="122" s="1"/>
  <c r="D34" i="40"/>
  <c r="C34" i="40"/>
  <c r="B34" i="40"/>
  <c r="E29" i="121" l="1"/>
  <c r="D102" i="122"/>
  <c r="N95" i="136"/>
  <c r="E102" i="122"/>
  <c r="N95" i="137"/>
  <c r="C102" i="122"/>
  <c r="N48" i="136"/>
  <c r="N105" i="136"/>
  <c r="N104" i="136" s="1"/>
  <c r="N48" i="137"/>
  <c r="C56" i="122"/>
  <c r="F56" i="122" s="1"/>
  <c r="E38" i="122"/>
  <c r="N34" i="137"/>
  <c r="D38" i="122"/>
  <c r="D37" i="122" s="1"/>
  <c r="N34" i="136"/>
  <c r="N11" i="137"/>
  <c r="D15" i="122"/>
  <c r="N11" i="136"/>
  <c r="N5" i="137"/>
  <c r="N70" i="137"/>
  <c r="N29" i="137"/>
  <c r="N76" i="137"/>
  <c r="N62" i="137"/>
  <c r="H106" i="137"/>
  <c r="I106" i="137"/>
  <c r="G106" i="137"/>
  <c r="J106" i="137"/>
  <c r="M106" i="137"/>
  <c r="E106" i="137"/>
  <c r="C106" i="137"/>
  <c r="K106" i="137"/>
  <c r="D106" i="137"/>
  <c r="L106" i="137"/>
  <c r="B106" i="137"/>
  <c r="F106" i="137"/>
  <c r="E9" i="122"/>
  <c r="F9" i="122" s="1"/>
  <c r="M5" i="121"/>
  <c r="D29" i="121"/>
  <c r="F10" i="122"/>
  <c r="L29" i="121"/>
  <c r="F75" i="122"/>
  <c r="M29" i="121"/>
  <c r="B106" i="136"/>
  <c r="N70" i="136"/>
  <c r="E106" i="136"/>
  <c r="M106" i="136"/>
  <c r="N76" i="136"/>
  <c r="D74" i="122"/>
  <c r="D73" i="122" s="1"/>
  <c r="N62" i="136"/>
  <c r="C29" i="121"/>
  <c r="K29" i="121"/>
  <c r="G106" i="136"/>
  <c r="D106" i="136"/>
  <c r="L106" i="136"/>
  <c r="H106" i="136"/>
  <c r="C106" i="136"/>
  <c r="K106" i="136"/>
  <c r="F106" i="136"/>
  <c r="N29" i="136"/>
  <c r="I106" i="136"/>
  <c r="J106" i="136"/>
  <c r="D52" i="122"/>
  <c r="D51" i="122" s="1"/>
  <c r="F12" i="122"/>
  <c r="N5" i="136"/>
  <c r="F11" i="122"/>
  <c r="N12" i="121"/>
  <c r="N11" i="121" s="1"/>
  <c r="N30" i="121"/>
  <c r="B29" i="121"/>
  <c r="G5" i="121"/>
  <c r="K5" i="121"/>
  <c r="L5" i="121"/>
  <c r="D5" i="121"/>
  <c r="H29" i="121"/>
  <c r="I5" i="121"/>
  <c r="H5" i="121"/>
  <c r="E5" i="121"/>
  <c r="N62" i="121"/>
  <c r="I29" i="121"/>
  <c r="N62" i="135"/>
  <c r="F29" i="121"/>
  <c r="G29" i="121"/>
  <c r="N48" i="121"/>
  <c r="J29" i="121"/>
  <c r="N35" i="121"/>
  <c r="N34" i="121" s="1"/>
  <c r="N29" i="135"/>
  <c r="C35" i="122"/>
  <c r="F35" i="122" s="1"/>
  <c r="I106" i="135"/>
  <c r="F106" i="135"/>
  <c r="H106" i="135"/>
  <c r="J106" i="135"/>
  <c r="C106" i="135"/>
  <c r="E106" i="135"/>
  <c r="K106" i="135"/>
  <c r="D106" i="135"/>
  <c r="L106" i="135"/>
  <c r="M106" i="135"/>
  <c r="G106" i="135"/>
  <c r="F5" i="121"/>
  <c r="N5" i="135"/>
  <c r="C5" i="121"/>
  <c r="J5" i="121"/>
  <c r="E34" i="40"/>
  <c r="B5" i="121"/>
  <c r="N6" i="121"/>
  <c r="F13" i="122"/>
  <c r="E52" i="122"/>
  <c r="E51" i="122" s="1"/>
  <c r="E99" i="122"/>
  <c r="E98" i="122" s="1"/>
  <c r="D63" i="122"/>
  <c r="D62" i="122" s="1"/>
  <c r="D33" i="122"/>
  <c r="D32" i="122" s="1"/>
  <c r="F81" i="122"/>
  <c r="F82" i="122"/>
  <c r="F53" i="122"/>
  <c r="F40" i="122"/>
  <c r="F42" i="122"/>
  <c r="F43" i="122"/>
  <c r="F44" i="122"/>
  <c r="F105" i="122"/>
  <c r="F25" i="122"/>
  <c r="F26" i="122"/>
  <c r="F27" i="122"/>
  <c r="F92" i="122"/>
  <c r="F46" i="122"/>
  <c r="F104" i="122"/>
  <c r="F54" i="122"/>
  <c r="F57" i="122"/>
  <c r="F59" i="122"/>
  <c r="F47" i="122"/>
  <c r="F48" i="122"/>
  <c r="F49" i="122"/>
  <c r="F55" i="122"/>
  <c r="F66" i="122"/>
  <c r="F86" i="122"/>
  <c r="F60" i="122"/>
  <c r="F22" i="122"/>
  <c r="F34" i="122"/>
  <c r="F23" i="122"/>
  <c r="F24" i="122"/>
  <c r="F36" i="122"/>
  <c r="F41" i="122"/>
  <c r="F58" i="122"/>
  <c r="F45" i="122"/>
  <c r="F71" i="122"/>
  <c r="F28" i="122"/>
  <c r="F103" i="122"/>
  <c r="F100" i="122"/>
  <c r="F101" i="122"/>
  <c r="E68" i="122"/>
  <c r="F68" i="122" s="1"/>
  <c r="E63" i="122"/>
  <c r="E62" i="122" s="1"/>
  <c r="E108" i="122"/>
  <c r="E39" i="122"/>
  <c r="E15" i="122"/>
  <c r="E14" i="122" s="1"/>
  <c r="E33" i="122"/>
  <c r="E73" i="122"/>
  <c r="D8" i="122"/>
  <c r="D99" i="122"/>
  <c r="E67" i="122"/>
  <c r="D67" i="122"/>
  <c r="D65" i="122" s="1"/>
  <c r="D18" i="122"/>
  <c r="C8" i="122"/>
  <c r="F102" i="122" l="1"/>
  <c r="D98" i="122"/>
  <c r="D108" i="122"/>
  <c r="D107" i="122" s="1"/>
  <c r="E37" i="122"/>
  <c r="D14" i="122"/>
  <c r="N106" i="137"/>
  <c r="N106" i="136"/>
  <c r="N5" i="121"/>
  <c r="N29" i="121"/>
  <c r="C32" i="122"/>
  <c r="F87" i="122"/>
  <c r="F97" i="122"/>
  <c r="F90" i="122"/>
  <c r="F96" i="122"/>
  <c r="F84" i="122"/>
  <c r="F89" i="122"/>
  <c r="F95" i="122"/>
  <c r="F83" i="122"/>
  <c r="F91" i="122"/>
  <c r="F88" i="122"/>
  <c r="F94" i="122"/>
  <c r="F93" i="122"/>
  <c r="F85" i="122"/>
  <c r="E107" i="122"/>
  <c r="F39" i="122"/>
  <c r="E32" i="122"/>
  <c r="F33" i="122"/>
  <c r="F32" i="122" s="1"/>
  <c r="E8" i="122"/>
  <c r="F8" i="122"/>
  <c r="E65" i="122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J16" i="148"/>
  <c r="J15" i="148"/>
  <c r="J14" i="148"/>
  <c r="J13" i="148"/>
  <c r="J12" i="148"/>
  <c r="J11" i="148"/>
  <c r="J10" i="148"/>
  <c r="J9" i="148"/>
  <c r="J8" i="148"/>
  <c r="J7" i="148"/>
  <c r="J6" i="148"/>
  <c r="J18" i="124" l="1"/>
  <c r="M20" i="46"/>
  <c r="J18" i="148"/>
  <c r="J35" i="48"/>
  <c r="J18" i="48"/>
  <c r="J35" i="124"/>
  <c r="I17" i="139"/>
  <c r="H17" i="139"/>
  <c r="G17" i="139"/>
  <c r="F17" i="139"/>
  <c r="E17" i="139"/>
  <c r="D17" i="139"/>
  <c r="C17" i="139"/>
  <c r="B17" i="139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J17" i="139" l="1"/>
  <c r="M19" i="113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J20" i="89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20" i="92"/>
  <c r="L20" i="92"/>
  <c r="K20" i="92"/>
  <c r="J20" i="92"/>
  <c r="I20" i="92"/>
  <c r="H20" i="92"/>
  <c r="G20" i="92"/>
  <c r="F20" i="92"/>
  <c r="E20" i="92"/>
  <c r="D20" i="92"/>
  <c r="C20" i="92"/>
  <c r="M19" i="92"/>
  <c r="L19" i="92"/>
  <c r="K19" i="92"/>
  <c r="J19" i="92"/>
  <c r="I19" i="92"/>
  <c r="H19" i="92"/>
  <c r="G19" i="92"/>
  <c r="F19" i="92"/>
  <c r="E19" i="92"/>
  <c r="D19" i="92"/>
  <c r="C19" i="92"/>
  <c r="M18" i="92"/>
  <c r="L18" i="92"/>
  <c r="K18" i="92"/>
  <c r="J18" i="92"/>
  <c r="I18" i="92"/>
  <c r="H18" i="92"/>
  <c r="G18" i="92"/>
  <c r="F18" i="92"/>
  <c r="E18" i="92"/>
  <c r="D18" i="92"/>
  <c r="C18" i="92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R15" i="89"/>
  <c r="R17" i="89"/>
  <c r="B18" i="92"/>
  <c r="N16" i="99"/>
  <c r="B20" i="92"/>
  <c r="N18" i="99"/>
  <c r="B19" i="92"/>
  <c r="N17" i="99"/>
  <c r="R15" i="100"/>
  <c r="R13" i="100"/>
  <c r="R17" i="100"/>
  <c r="R12" i="89"/>
  <c r="R16" i="89"/>
  <c r="R12" i="100"/>
  <c r="R13" i="89"/>
  <c r="H44" i="65"/>
  <c r="N19" i="147"/>
  <c r="I35" i="123"/>
  <c r="J34" i="123"/>
  <c r="J33" i="123"/>
  <c r="J32" i="123"/>
  <c r="J31" i="123"/>
  <c r="J30" i="123"/>
  <c r="J29" i="123"/>
  <c r="J28" i="123"/>
  <c r="J27" i="123"/>
  <c r="J26" i="123"/>
  <c r="J25" i="123"/>
  <c r="J24" i="123"/>
  <c r="J23" i="123"/>
  <c r="I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I19" i="50"/>
  <c r="I18" i="123"/>
  <c r="J17" i="123"/>
  <c r="J16" i="123"/>
  <c r="J15" i="123"/>
  <c r="J14" i="123"/>
  <c r="J13" i="123"/>
  <c r="J12" i="123"/>
  <c r="J11" i="123"/>
  <c r="J10" i="123"/>
  <c r="J9" i="123"/>
  <c r="J8" i="123"/>
  <c r="J7" i="123"/>
  <c r="J6" i="123"/>
  <c r="I18" i="47"/>
  <c r="J17" i="47"/>
  <c r="J16" i="47"/>
  <c r="J15" i="47"/>
  <c r="J14" i="47"/>
  <c r="J13" i="47"/>
  <c r="J12" i="47"/>
  <c r="J11" i="47"/>
  <c r="J10" i="47"/>
  <c r="J9" i="47"/>
  <c r="J8" i="47"/>
  <c r="J7" i="47"/>
  <c r="J6" i="47"/>
  <c r="I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17" i="54"/>
  <c r="J16" i="54"/>
  <c r="J15" i="54"/>
  <c r="J14" i="54"/>
  <c r="J13" i="54"/>
  <c r="J12" i="54"/>
  <c r="J11" i="54"/>
  <c r="J10" i="54"/>
  <c r="J9" i="54"/>
  <c r="J8" i="54"/>
  <c r="J7" i="54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N10" i="46" l="1"/>
  <c r="N18" i="46"/>
  <c r="N12" i="46"/>
  <c r="N13" i="46"/>
  <c r="N11" i="46"/>
  <c r="N15" i="46"/>
  <c r="N8" i="46"/>
  <c r="N9" i="46"/>
  <c r="N17" i="46"/>
  <c r="N16" i="46"/>
  <c r="N14" i="46"/>
  <c r="N19" i="46"/>
  <c r="J35" i="123"/>
  <c r="J18" i="123"/>
  <c r="J35" i="47"/>
  <c r="J18" i="47"/>
  <c r="J35" i="54"/>
  <c r="J18" i="54"/>
  <c r="F21" i="122" l="1"/>
  <c r="F20" i="122"/>
  <c r="B104" i="135"/>
  <c r="N105" i="135" s="1"/>
  <c r="N96" i="135"/>
  <c r="N95" i="135" s="1"/>
  <c r="N77" i="135"/>
  <c r="N76" i="135" s="1"/>
  <c r="F78" i="122"/>
  <c r="F77" i="122"/>
  <c r="F76" i="122"/>
  <c r="N71" i="135"/>
  <c r="B70" i="135"/>
  <c r="F72" i="122"/>
  <c r="F70" i="122"/>
  <c r="F69" i="122"/>
  <c r="N60" i="135"/>
  <c r="N59" i="135" s="1"/>
  <c r="N49" i="135"/>
  <c r="N48" i="135" s="1"/>
  <c r="N35" i="135"/>
  <c r="N34" i="135" s="1"/>
  <c r="F19" i="122"/>
  <c r="F18" i="122"/>
  <c r="F17" i="122"/>
  <c r="F16" i="122"/>
  <c r="N12" i="135"/>
  <c r="N11" i="135" s="1"/>
  <c r="B5" i="135"/>
  <c r="C21" i="58"/>
  <c r="C12" i="58"/>
  <c r="C74" i="122" l="1"/>
  <c r="F74" i="122" s="1"/>
  <c r="F73" i="122" s="1"/>
  <c r="N70" i="135"/>
  <c r="C63" i="122"/>
  <c r="C52" i="122"/>
  <c r="C38" i="122"/>
  <c r="C37" i="122" s="1"/>
  <c r="C15" i="122"/>
  <c r="C80" i="122"/>
  <c r="B106" i="135"/>
  <c r="F63" i="122" l="1"/>
  <c r="F62" i="122" s="1"/>
  <c r="C62" i="122"/>
  <c r="F52" i="122"/>
  <c r="F51" i="122" s="1"/>
  <c r="C51" i="122"/>
  <c r="F15" i="122"/>
  <c r="F14" i="122" s="1"/>
  <c r="C14" i="122"/>
  <c r="C73" i="122"/>
  <c r="F38" i="122"/>
  <c r="F37" i="122" s="1"/>
  <c r="C108" i="122"/>
  <c r="C107" i="122" s="1"/>
  <c r="N104" i="135"/>
  <c r="C65" i="122"/>
  <c r="F67" i="122"/>
  <c r="F65" i="122" s="1"/>
  <c r="D79" i="122"/>
  <c r="E79" i="122"/>
  <c r="E109" i="122" s="1"/>
  <c r="F80" i="122"/>
  <c r="F79" i="122" s="1"/>
  <c r="C79" i="122"/>
  <c r="C99" i="122"/>
  <c r="C98" i="122" s="1"/>
  <c r="N106" i="135" l="1"/>
  <c r="F108" i="122"/>
  <c r="F107" i="122" s="1"/>
  <c r="D109" i="122"/>
  <c r="C109" i="122"/>
  <c r="F99" i="122"/>
  <c r="F98" i="122" s="1"/>
  <c r="D23" i="57"/>
  <c r="F109" i="122" l="1"/>
  <c r="B29" i="1" s="1"/>
  <c r="E21" i="65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E6" i="125" s="1"/>
  <c r="D7" i="125"/>
  <c r="D8" i="125"/>
  <c r="E8" i="125" s="1"/>
  <c r="D9" i="125"/>
  <c r="E9" i="125" s="1"/>
  <c r="D10" i="125"/>
  <c r="D11" i="125"/>
  <c r="E11" i="125" s="1"/>
  <c r="D12" i="125"/>
  <c r="E12" i="125" s="1"/>
  <c r="D13" i="125"/>
  <c r="D14" i="125"/>
  <c r="E14" i="125" s="1"/>
  <c r="D15" i="125"/>
  <c r="D16" i="125"/>
  <c r="E16" i="125" s="1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C22" i="35" s="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C23" i="35" s="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C21" i="35" s="1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B19" i="35" s="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17" i="35"/>
  <c r="D17" i="35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C15" i="35" s="1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 s="1"/>
  <c r="C34" i="36"/>
  <c r="C9" i="35" s="1"/>
  <c r="D34" i="36"/>
  <c r="D9" i="35" s="1"/>
  <c r="D10" i="35"/>
  <c r="D11" i="35"/>
  <c r="D12" i="35"/>
  <c r="D13" i="35"/>
  <c r="B14" i="35"/>
  <c r="C14" i="35"/>
  <c r="D15" i="35"/>
  <c r="D16" i="35"/>
  <c r="C17" i="35"/>
  <c r="D18" i="35"/>
  <c r="D20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7" i="92"/>
  <c r="C7" i="92"/>
  <c r="D7" i="92"/>
  <c r="E7" i="92"/>
  <c r="F7" i="92"/>
  <c r="G7" i="92"/>
  <c r="H7" i="92"/>
  <c r="I7" i="92"/>
  <c r="J7" i="92"/>
  <c r="K7" i="92"/>
  <c r="L7" i="92"/>
  <c r="M7" i="92"/>
  <c r="C8" i="92"/>
  <c r="D8" i="92"/>
  <c r="E8" i="92"/>
  <c r="F8" i="92"/>
  <c r="G8" i="92"/>
  <c r="H8" i="92"/>
  <c r="I8" i="92"/>
  <c r="J8" i="92"/>
  <c r="K8" i="92"/>
  <c r="L8" i="92"/>
  <c r="M8" i="92"/>
  <c r="C9" i="92"/>
  <c r="D9" i="92"/>
  <c r="E9" i="92"/>
  <c r="F9" i="92"/>
  <c r="G9" i="92"/>
  <c r="H9" i="92"/>
  <c r="I9" i="92"/>
  <c r="J9" i="92"/>
  <c r="K9" i="92"/>
  <c r="L9" i="92"/>
  <c r="M9" i="92"/>
  <c r="C10" i="92"/>
  <c r="D10" i="92"/>
  <c r="E10" i="92"/>
  <c r="F10" i="92"/>
  <c r="G10" i="92"/>
  <c r="H10" i="92"/>
  <c r="I10" i="92"/>
  <c r="J10" i="92"/>
  <c r="K10" i="92"/>
  <c r="L10" i="92"/>
  <c r="M10" i="92"/>
  <c r="C11" i="92"/>
  <c r="D11" i="92"/>
  <c r="E11" i="92"/>
  <c r="F11" i="92"/>
  <c r="G11" i="92"/>
  <c r="H11" i="92"/>
  <c r="I11" i="92"/>
  <c r="J11" i="92"/>
  <c r="K11" i="92"/>
  <c r="L11" i="92"/>
  <c r="M11" i="92"/>
  <c r="C12" i="92"/>
  <c r="D12" i="92"/>
  <c r="E12" i="92"/>
  <c r="F12" i="92"/>
  <c r="G12" i="92"/>
  <c r="H12" i="92"/>
  <c r="I12" i="92"/>
  <c r="J12" i="92"/>
  <c r="K12" i="92"/>
  <c r="L12" i="92"/>
  <c r="M12" i="92"/>
  <c r="C13" i="92"/>
  <c r="D13" i="92"/>
  <c r="E13" i="92"/>
  <c r="F13" i="92"/>
  <c r="G13" i="92"/>
  <c r="H13" i="92"/>
  <c r="I13" i="92"/>
  <c r="J13" i="92"/>
  <c r="K13" i="92"/>
  <c r="L13" i="92"/>
  <c r="M13" i="92"/>
  <c r="C14" i="92"/>
  <c r="D14" i="92"/>
  <c r="E14" i="92"/>
  <c r="F14" i="92"/>
  <c r="G14" i="92"/>
  <c r="H14" i="92"/>
  <c r="I14" i="92"/>
  <c r="J14" i="92"/>
  <c r="K14" i="92"/>
  <c r="L14" i="92"/>
  <c r="M14" i="92"/>
  <c r="C15" i="92"/>
  <c r="D15" i="92"/>
  <c r="E15" i="92"/>
  <c r="F15" i="92"/>
  <c r="G15" i="92"/>
  <c r="H15" i="92"/>
  <c r="I15" i="92"/>
  <c r="J15" i="92"/>
  <c r="K15" i="92"/>
  <c r="L15" i="92"/>
  <c r="M15" i="92"/>
  <c r="C16" i="92"/>
  <c r="D16" i="92"/>
  <c r="E16" i="92"/>
  <c r="F16" i="92"/>
  <c r="G16" i="92"/>
  <c r="H16" i="92"/>
  <c r="I16" i="92"/>
  <c r="J16" i="92"/>
  <c r="K16" i="92"/>
  <c r="L16" i="92"/>
  <c r="M16" i="92"/>
  <c r="C17" i="92"/>
  <c r="D17" i="92"/>
  <c r="E17" i="92"/>
  <c r="F17" i="92"/>
  <c r="G17" i="92"/>
  <c r="H17" i="92"/>
  <c r="I17" i="92"/>
  <c r="J17" i="92"/>
  <c r="K17" i="92"/>
  <c r="L17" i="92"/>
  <c r="M17" i="92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F34" i="65"/>
  <c r="F35" i="65"/>
  <c r="B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N12" i="94"/>
  <c r="C40" i="65" s="1"/>
  <c r="N13" i="94"/>
  <c r="C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N12" i="93"/>
  <c r="D17" i="65"/>
  <c r="N13" i="93"/>
  <c r="D18" i="65" s="1"/>
  <c r="N14" i="93"/>
  <c r="D19" i="65" s="1"/>
  <c r="N15" i="93"/>
  <c r="D20" i="65" s="1"/>
  <c r="N16" i="93"/>
  <c r="D21" i="65" s="1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6" i="65"/>
  <c r="D23" i="65"/>
  <c r="C19" i="60"/>
  <c r="D19" i="60"/>
  <c r="E19" i="60"/>
  <c r="F19" i="60"/>
  <c r="C30" i="60"/>
  <c r="E30" i="60"/>
  <c r="G30" i="60"/>
  <c r="D8" i="58"/>
  <c r="D9" i="58"/>
  <c r="D10" i="58"/>
  <c r="D11" i="58"/>
  <c r="B12" i="58"/>
  <c r="D12" i="58" s="1"/>
  <c r="D18" i="58"/>
  <c r="D19" i="58"/>
  <c r="D20" i="58"/>
  <c r="B21" i="58"/>
  <c r="D21" i="58" s="1"/>
  <c r="B30" i="58"/>
  <c r="C30" i="58"/>
  <c r="E30" i="58"/>
  <c r="B23" i="57"/>
  <c r="B12" i="1" s="1"/>
  <c r="C23" i="57"/>
  <c r="C12" i="1" s="1"/>
  <c r="D28" i="57"/>
  <c r="D29" i="57"/>
  <c r="D30" i="57"/>
  <c r="B31" i="57"/>
  <c r="B22" i="1" s="1"/>
  <c r="C31" i="57"/>
  <c r="D22" i="1" s="1"/>
  <c r="E31" i="57"/>
  <c r="C22" i="1" s="1"/>
  <c r="D12" i="1"/>
  <c r="B14" i="43"/>
  <c r="C14" i="43" s="1"/>
  <c r="I20" i="46"/>
  <c r="B8" i="43"/>
  <c r="C8" i="43" s="1"/>
  <c r="H19" i="60" l="1"/>
  <c r="G19" i="60"/>
  <c r="H40" i="65"/>
  <c r="F21" i="65"/>
  <c r="H39" i="65"/>
  <c r="R19" i="105"/>
  <c r="H41" i="65"/>
  <c r="D30" i="58"/>
  <c r="H34" i="65"/>
  <c r="H42" i="65"/>
  <c r="E34" i="39"/>
  <c r="H45" i="65"/>
  <c r="N15" i="99"/>
  <c r="E20" i="65" s="1"/>
  <c r="F20" i="65" s="1"/>
  <c r="B17" i="92"/>
  <c r="N17" i="92" s="1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C47" i="65"/>
  <c r="D19" i="99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H33" i="65" l="1"/>
  <c r="H47" i="65" s="1"/>
  <c r="C14" i="2" s="1"/>
  <c r="D20" i="89"/>
  <c r="R20" i="89" s="1"/>
  <c r="R19" i="100"/>
  <c r="D21" i="92"/>
  <c r="N19" i="99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  <c r="N76" i="121" l="1"/>
  <c r="N106" i="121" s="1"/>
  <c r="M76" i="121"/>
  <c r="M106" i="121" s="1"/>
  <c r="J76" i="121"/>
  <c r="J106" i="121" s="1"/>
  <c r="L76" i="121"/>
  <c r="L106" i="121" s="1"/>
  <c r="G76" i="121"/>
  <c r="G106" i="121" s="1"/>
  <c r="D76" i="121"/>
  <c r="D106" i="121" s="1"/>
  <c r="E76" i="121"/>
  <c r="E106" i="121" s="1"/>
  <c r="B76" i="121"/>
  <c r="B106" i="121" s="1"/>
  <c r="F76" i="121"/>
  <c r="F106" i="121" s="1"/>
  <c r="K76" i="121"/>
  <c r="K106" i="121" s="1"/>
  <c r="H76" i="121"/>
  <c r="H106" i="121" s="1"/>
  <c r="I76" i="121"/>
  <c r="I106" i="121" s="1"/>
  <c r="C76" i="121"/>
  <c r="C106" i="121" s="1"/>
</calcChain>
</file>

<file path=xl/sharedStrings.xml><?xml version="1.0" encoding="utf-8"?>
<sst xmlns="http://schemas.openxmlformats.org/spreadsheetml/2006/main" count="2965" uniqueCount="534">
  <si>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</si>
  <si>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</si>
  <si>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</si>
  <si>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</si>
  <si>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</si>
  <si>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</si>
  <si>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</si>
  <si>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</si>
  <si>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</si>
  <si>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</si>
  <si>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</si>
  <si>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</si>
  <si>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</si>
  <si>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</si>
  <si>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</si>
  <si>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</si>
  <si>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</si>
  <si>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</si>
  <si>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</si>
  <si>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</si>
  <si>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</si>
  <si>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</si>
  <si>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</si>
  <si>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</si>
  <si>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</si>
  <si>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</si>
  <si>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</si>
  <si>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</si>
  <si>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</si>
  <si>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</si>
  <si>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</si>
  <si>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</si>
  <si>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</si>
  <si>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</si>
  <si>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</si>
  <si>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</si>
  <si>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</si>
  <si>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</si>
  <si>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</si>
  <si>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</si>
  <si>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</si>
  <si>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</si>
  <si>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</si>
  <si>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</si>
  <si>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</si>
  <si>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</si>
  <si>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</si>
  <si>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</si>
  <si>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</si>
  <si>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</si>
  <si>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</si>
  <si>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</si>
  <si>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</si>
  <si>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</si>
  <si>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</si>
  <si>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</si>
  <si>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</si>
  <si>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</si>
  <si>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</si>
  <si>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</si>
  <si>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</si>
  <si>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</si>
  <si>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</si>
  <si>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</si>
  <si>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</si>
  <si>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</si>
  <si>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</si>
  <si>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</si>
  <si>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</si>
  <si>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</si>
  <si>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</si>
  <si>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</si>
  <si>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</si>
  <si>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</si>
  <si>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</si>
  <si>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</si>
  <si>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</si>
  <si>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</si>
  <si>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</si>
  <si>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</si>
  <si>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</si>
  <si>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</si>
  <si>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</si>
  <si>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</si>
  <si>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</si>
  <si>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</si>
  <si>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</si>
  <si>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</si>
  <si>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</si>
  <si>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</si>
  <si>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</si>
  <si>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</si>
  <si>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</si>
  <si>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</si>
  <si>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</si>
  <si>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</si>
  <si>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</si>
  <si>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</si>
  <si>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</si>
  <si>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</si>
  <si>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</si>
  <si>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</si>
  <si>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</si>
  <si>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</si>
  <si>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</si>
  <si>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</si>
  <si>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</si>
  <si>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</si>
  <si>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</si>
  <si>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</si>
  <si>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</si>
  <si>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</si>
  <si>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</si>
  <si>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</si>
  <si>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</si>
  <si>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</si>
  <si>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</si>
  <si>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</si>
  <si>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</si>
  <si>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</si>
  <si>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</si>
  <si>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</si>
  <si>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</si>
  <si>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</si>
  <si>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</si>
  <si>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</si>
  <si>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</si>
  <si>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</si>
  <si>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</si>
  <si>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</si>
  <si>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</si>
  <si>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</si>
  <si>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</si>
  <si>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</si>
  <si>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</si>
  <si>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</si>
  <si>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</si>
  <si>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</si>
  <si>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</si>
  <si>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</si>
  <si>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</si>
  <si>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</si>
  <si>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</si>
  <si>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</si>
  <si>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</si>
  <si>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</si>
  <si>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</si>
  <si>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</si>
  <si>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</si>
  <si>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</si>
  <si>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</si>
  <si>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</si>
  <si>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</si>
  <si>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</si>
  <si>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</si>
  <si>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</si>
  <si>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</si>
  <si>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</si>
  <si>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</si>
  <si>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</si>
  <si>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</si>
  <si>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</si>
  <si>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</si>
  <si>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</si>
  <si>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</si>
  <si>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</si>
  <si>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</si>
  <si>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</si>
  <si>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</si>
  <si>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</si>
  <si>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</si>
  <si>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</si>
  <si>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</si>
  <si>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</si>
  <si>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</si>
  <si>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</si>
  <si>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</si>
  <si>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</si>
  <si>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</si>
  <si>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</si>
  <si>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</si>
  <si>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</si>
  <si>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</si>
  <si>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</si>
  <si>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</si>
  <si>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</si>
  <si>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</si>
  <si>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</si>
  <si>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</si>
  <si>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</si>
  <si>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</si>
  <si>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</si>
  <si>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</si>
  <si>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</si>
  <si>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</si>
  <si>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</si>
  <si>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</si>
  <si>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</si>
  <si>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</si>
  <si>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</si>
  <si>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</si>
  <si>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</si>
  <si>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</si>
  <si>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</si>
  <si>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</si>
  <si>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</si>
  <si>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</si>
  <si>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</si>
  <si>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</si>
  <si>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</si>
  <si>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</si>
  <si>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</si>
  <si>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</si>
  <si>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</si>
  <si>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</si>
  <si>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</si>
  <si>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</si>
  <si>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</si>
  <si>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</si>
  <si>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</si>
  <si>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</si>
  <si>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</si>
  <si>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</si>
  <si>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</si>
  <si>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</si>
  <si>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</si>
  <si>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</si>
  <si>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</si>
  <si>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</si>
  <si>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</si>
  <si>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</si>
  <si>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</si>
  <si>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</si>
  <si>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</si>
  <si>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</si>
  <si>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</si>
  <si>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</si>
  <si>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</si>
  <si>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</si>
  <si>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</si>
  <si>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</si>
  <si>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</si>
  <si>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</si>
  <si>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</si>
  <si>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</si>
  <si>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</si>
  <si>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</si>
  <si>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</si>
  <si>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</si>
  <si>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</si>
  <si>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</si>
  <si>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</si>
  <si>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</si>
  <si>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</si>
  <si>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</si>
  <si>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</si>
  <si>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</si>
  <si>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</si>
  <si>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</si>
  <si>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</si>
  <si>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</si>
  <si>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</si>
  <si>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</si>
  <si>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</si>
  <si>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</si>
  <si>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</si>
  <si>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</si>
  <si>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</si>
  <si>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</si>
  <si>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</si>
  <si>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</si>
  <si>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</si>
  <si>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</si>
  <si>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</si>
  <si>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</si>
  <si>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</si>
  <si>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</si>
  <si>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</si>
  <si>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</si>
  <si>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</si>
  <si>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</si>
  <si>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</si>
  <si>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</si>
  <si>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</si>
  <si>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</si>
  <si>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</si>
  <si>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</si>
  <si>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</si>
  <si>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</si>
  <si>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</si>
  <si>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</si>
  <si>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</si>
  <si>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</si>
  <si>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</si>
  <si>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</si>
  <si>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</si>
  <si>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</si>
  <si>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</si>
  <si>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</si>
  <si>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</si>
  <si>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</si>
  <si>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</si>
  <si>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</si>
  <si>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</si>
  <si>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</si>
  <si>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</si>
  <si>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</si>
  <si>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</si>
  <si>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</si>
  <si>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</si>
  <si>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</si>
  <si>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</si>
  <si>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</si>
  <si>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</si>
  <si>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</si>
  <si>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</si>
  <si>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</si>
  <si>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</si>
  <si>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</si>
  <si>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</si>
  <si>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</si>
  <si>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</si>
  <si>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</si>
  <si>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</si>
  <si>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</si>
  <si>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</si>
  <si>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</si>
  <si>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</si>
  <si>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</si>
  <si>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</si>
  <si>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</si>
  <si>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</si>
  <si>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</si>
  <si>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</si>
  <si>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</si>
  <si>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</si>
  <si>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</si>
  <si>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</si>
  <si>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</si>
  <si>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</si>
  <si>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</si>
  <si>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</si>
  <si>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</si>
  <si>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</si>
  <si>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</si>
  <si>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</si>
  <si>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</si>
  <si>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</si>
  <si>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</si>
  <si>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</si>
  <si>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</si>
  <si>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</si>
  <si>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</si>
  <si>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</si>
  <si>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</si>
  <si>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</si>
  <si>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</si>
  <si>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</si>
  <si>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</si>
  <si>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</si>
  <si>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</si>
  <si>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</si>
  <si>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</si>
  <si>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</si>
  <si>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</si>
  <si>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Especial</t>
  </si>
  <si>
    <t>SLOP de Crudo</t>
  </si>
  <si>
    <t>SLOP Liviano</t>
  </si>
  <si>
    <t>SLOP Pesado</t>
  </si>
  <si>
    <t>Propileno Baja Pureza</t>
  </si>
  <si>
    <t>Solventes</t>
  </si>
  <si>
    <t>Xileno Industrial</t>
  </si>
  <si>
    <t>REFINERIA ACONCAGUA</t>
  </si>
  <si>
    <t>Butano Comercial</t>
  </si>
  <si>
    <t>COL</t>
  </si>
  <si>
    <t>Gasolina de Cracking</t>
  </si>
  <si>
    <t>Gasolina HCN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</si>
  <si>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</si>
  <si>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</si>
  <si>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</si>
  <si>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</si>
  <si>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</si>
  <si>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</si>
  <si>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</si>
  <si>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</si>
  <si>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</si>
  <si>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</si>
  <si>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</si>
  <si>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</si>
  <si>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</si>
  <si>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</si>
  <si>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</si>
  <si>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</si>
  <si>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</si>
  <si>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</si>
  <si>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</si>
  <si>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</si>
  <si>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</si>
  <si>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</si>
  <si>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</si>
  <si>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</si>
  <si>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Fecha</t>
  </si>
  <si>
    <t>Tipo Consumidor</t>
  </si>
  <si>
    <t>Servicio Público</t>
  </si>
  <si>
    <t>2. VENTA NACIONAL ANUAL POR TIPO DE CONSUMIDOR (ton).</t>
  </si>
  <si>
    <t>hoja 35_1</t>
  </si>
  <si>
    <t>hoja 35_2</t>
  </si>
  <si>
    <t xml:space="preserve"> VENTA NACIONAL MENSUAL POR TIPO DE CONSUMIDOR (ton).</t>
  </si>
  <si>
    <t>VENTA NACIONAL MENSUAL POR TIPO DE CONSUMIDOR (ton).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</si>
  <si>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</si>
  <si>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</si>
  <si>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</si>
  <si>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</si>
  <si>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</si>
  <si>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IFO 2020 VLSFO (IFO 180 RME)</t>
  </si>
  <si>
    <t>Reconstituido</t>
  </si>
  <si>
    <t>Vehicular</t>
  </si>
  <si>
    <t>Consumo Propio</t>
  </si>
  <si>
    <t>Generadoras Centrales</t>
  </si>
  <si>
    <t>Otras Distribuidoras</t>
  </si>
  <si>
    <t>Región de Ñuble</t>
  </si>
  <si>
    <t>hoja 34</t>
  </si>
  <si>
    <t>hoja 47_5</t>
  </si>
  <si>
    <t>hoja 47_6</t>
  </si>
  <si>
    <t>Ñuble  (Mm3)</t>
  </si>
  <si>
    <t xml:space="preserve"> 2 KG</t>
  </si>
  <si>
    <t xml:space="preserve"> 5 KG</t>
  </si>
  <si>
    <t xml:space="preserve"> 11 KG</t>
  </si>
  <si>
    <t xml:space="preserve"> 15 KG</t>
  </si>
  <si>
    <t xml:space="preserve"> 45 KG</t>
  </si>
  <si>
    <t xml:space="preserve"> Granel Vehicular</t>
  </si>
  <si>
    <t>Gasolina 93 RM</t>
  </si>
  <si>
    <t>Gasolina 97 RM</t>
  </si>
  <si>
    <t>Gasolina 93 NOR</t>
  </si>
  <si>
    <t>Gasolina 97 RP</t>
  </si>
  <si>
    <t>Gasolina 88</t>
  </si>
  <si>
    <t>Diesel A1</t>
  </si>
  <si>
    <t>Diesel B1</t>
  </si>
  <si>
    <t>Diesel Marino MGO</t>
  </si>
  <si>
    <t>Kerosene Aviacion</t>
  </si>
  <si>
    <t>Pet. Combustible N° 6 RM</t>
  </si>
  <si>
    <t>Pet. Combustible IFO-380</t>
  </si>
  <si>
    <t>Pet. Combustible N° 6 RP</t>
  </si>
  <si>
    <t>Gasolina Topping</t>
  </si>
  <si>
    <t>Slop Planta</t>
  </si>
  <si>
    <t>Picth Especial</t>
  </si>
  <si>
    <t>Cemento Asfaltico CA-14</t>
  </si>
  <si>
    <t>Picth Asfaltico</t>
  </si>
  <si>
    <t xml:space="preserve">Gas Oil                                           </t>
  </si>
  <si>
    <t>Gas Refinería    (m3 FOE)</t>
  </si>
  <si>
    <t>Slop Crudo</t>
  </si>
  <si>
    <t>Gasolina Blanca</t>
  </si>
  <si>
    <t>Aguarras Mineral</t>
  </si>
  <si>
    <t>Xileno</t>
  </si>
  <si>
    <t>Solvente N° 4</t>
  </si>
  <si>
    <t>Solvente Escaid 100</t>
  </si>
  <si>
    <t>Gasolina 86</t>
  </si>
  <si>
    <t>Gasolina Cracking</t>
  </si>
  <si>
    <t>Comp. Asfaltico</t>
  </si>
  <si>
    <t>Gasolina 93 s/p</t>
  </si>
  <si>
    <t>Gasolina 97 s/p</t>
  </si>
  <si>
    <t>Diesel B</t>
  </si>
  <si>
    <t>Diesel Bajo Escurrimiento</t>
  </si>
  <si>
    <t>Diesel Marino</t>
  </si>
  <si>
    <t>Formatos</t>
  </si>
  <si>
    <t>Gasolina 93 RP</t>
  </si>
  <si>
    <t>Gasolina Excedente (Gas 91)</t>
  </si>
  <si>
    <t>Gasolina De Cortes (GAS 88)</t>
  </si>
  <si>
    <t>IFO 380 RMG VLSFO</t>
  </si>
  <si>
    <t>Solvente Asfaltico</t>
  </si>
  <si>
    <t>I.- RESUMEN  DE  LA  PRODUCCION,  IMPORTACION  Y  VENTA  DE PETROLEO  CRUDO, GAS NATURAL Y DERIVADOS Año 2024</t>
  </si>
  <si>
    <t>II.- PRODUCCION, IMPORTACION Y PROCESAMIENTO DEL PETROLEO CRUDO Y GAS NATURAL Año 2024.</t>
  </si>
  <si>
    <t>3.- PETROLEO CRUDO PROCESADO EN Aconcagua Año 2024.</t>
  </si>
  <si>
    <t>4.- PETROLEO CRUDO PROCESADO EN Bío-Bío Año 2024.</t>
  </si>
  <si>
    <t>5.- PETROLEO CRUDO Y GAS NATURAL PROCESADO EN Gregorio. Año 2024.</t>
  </si>
  <si>
    <t>III.- PRODUCCION NACIONAL E IMPORTACION DE DERIVADOS DEL PETROLEO. Año 2024.</t>
  </si>
  <si>
    <t>IV.- DISTRIBUCION Y VENTAS DE COMBUSTIBLES LIQUIDOS. Año 2024.</t>
  </si>
  <si>
    <t>c) Ventas de Combustibles Líquidos de las Compañias Distribuidoras, Año 2024.</t>
  </si>
  <si>
    <t>V.- DISTRIBUCION Y VENTAS DE GAS LICUADO, Año 2024.</t>
  </si>
  <si>
    <t>VI. DISTRIBUCION Y VENTA DE GAS DE CIUDAD (1). Año 2024.</t>
  </si>
  <si>
    <t>VII. DISTRIBUCION  DE GAS DE NATURAL. Año 2024.</t>
  </si>
  <si>
    <t>Gas Natural Distribuído totales nacionales y tipo de consumidor (Mm3). Año 2024,</t>
  </si>
  <si>
    <t>Gas Natural Distribuído por regiones y tipo de consumidor (Mm3). Año 2024.</t>
  </si>
  <si>
    <t>2. Gas Natural Distribuído por regiones y tipo de consumidor (Mm3). Año 2024.</t>
  </si>
  <si>
    <t>2. VENTAS MENSUALES DE GAS DE CIUDAD POR REGIONES Y TIPO DE CONSUMIDOR (Mm3). Año 2024.</t>
  </si>
  <si>
    <t>VENTAS TOTALES DE GLP POR MES (ton), Año 2024.</t>
  </si>
  <si>
    <t>VENTAS TOTALES DE GLP POR MES Y PARA CADA REGION (ton), Año 2024.</t>
  </si>
  <si>
    <t>3. VENTAS TOTALES DE GLP POR MES Y PARA CADA REGION (ton), Año 2024.</t>
  </si>
  <si>
    <t>VENTAS DE GAS LICUADO,  Enero - Diciembre 2024</t>
  </si>
  <si>
    <t>VENTAS TOTALES DE ENAP Y COMPAÑIAS DISTRIBUIDORAS, ORDENADAS POR MES Y POR PRODUCTOS PARA CADA REGIÓN (M3), Año 2024.</t>
  </si>
  <si>
    <t>4.-  VENTAS TOTALES DE ENAP Y COMPAÑIAS DISTRIBUIDORAS, ORDENADAS POR MES Y POR PRODUCTOS PARA CADA REGIÓN (M3), Año 2024.</t>
  </si>
  <si>
    <t>b) Ventas Directas de ENAP. Año 2024.</t>
  </si>
  <si>
    <t>a) Ventas de Combustibles Líquidos de Enap y Compañías  Distribuidoras (m3), Año 2024.</t>
  </si>
  <si>
    <t>b) Ventas Mensuales Directas de ENAP. Año 2024.</t>
  </si>
  <si>
    <t>d) Producción mensual neta de derivados del Petróleo (m3). Totales Refinerías. Año 2024.</t>
  </si>
  <si>
    <t>a) Producción mensual neta de derivados del Petróleo (m3). Refinería Aconcagua Año 2024.</t>
  </si>
  <si>
    <t xml:space="preserve">   GAS NATURAL. Año 2024.</t>
  </si>
  <si>
    <t>Año 2024</t>
  </si>
  <si>
    <t xml:space="preserve">     GAS  NATURAL  Y  DERIVADOS. Año 2024.</t>
  </si>
  <si>
    <t xml:space="preserve"> 2 KG Catalítico</t>
  </si>
  <si>
    <t xml:space="preserve"> 5 KG Catalítico</t>
  </si>
  <si>
    <t xml:space="preserve"> 11 KG Catalítico</t>
  </si>
  <si>
    <t xml:space="preserve"> 15 KG Catalítico</t>
  </si>
  <si>
    <t xml:space="preserve"> 45 KG Catalítico</t>
  </si>
  <si>
    <t xml:space="preserve">  Cilindro Vehicular</t>
  </si>
  <si>
    <t>ene-24</t>
  </si>
  <si>
    <t>Total ene-24</t>
  </si>
  <si>
    <t>feb-24</t>
  </si>
  <si>
    <t>Total feb-24</t>
  </si>
  <si>
    <t>mar-24</t>
  </si>
  <si>
    <t>Total mar-24</t>
  </si>
  <si>
    <t>abr-24</t>
  </si>
  <si>
    <t>Total abr-24</t>
  </si>
  <si>
    <t>may-24</t>
  </si>
  <si>
    <t>Total may-24</t>
  </si>
  <si>
    <t>jun-24</t>
  </si>
  <si>
    <t>Total jun-24</t>
  </si>
  <si>
    <t>jul-24</t>
  </si>
  <si>
    <t>Total jul-24</t>
  </si>
  <si>
    <t>ago-24</t>
  </si>
  <si>
    <t>Total ago-24</t>
  </si>
  <si>
    <t>sep-24</t>
  </si>
  <si>
    <t>Total sep-24</t>
  </si>
  <si>
    <t>oct-24</t>
  </si>
  <si>
    <t>Total oct-24</t>
  </si>
  <si>
    <t>nov-24</t>
  </si>
  <si>
    <t>Total nov-24</t>
  </si>
  <si>
    <t>dic-24</t>
  </si>
  <si>
    <t>Total dic-24</t>
  </si>
  <si>
    <t>Pitch Asfáltico</t>
  </si>
  <si>
    <t>VENTAS TOTALES DE ENAP Y COMPAÑIAS DISTRIBUIDORAS, ORDENADAS POR MES Y POR PRODUCTOS TOTALES NACIONALES (M3), Año 2024.</t>
  </si>
  <si>
    <t>b) Producción mensual neta de derivados del Petróleo (m3). Refinería Bío Bío Año 2024.</t>
  </si>
  <si>
    <t>c) Producción mensual neta de derivados del Petróleo (m3). Refinería Gregorio Año 2024.</t>
  </si>
  <si>
    <t>3. VENTAS MENSUALES DE GAS DE CIUDAD POR REGIONES Y TIPO DE CONSUMIDOR (Mm3).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</si>
</sst>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3" borderId="0" applyNumberFormat="0" applyBorder="0" applyAlignment="0" applyProtection="0"/>
    <xf numFmtId="0" fontId="13" fillId="2" borderId="0" applyNumberFormat="0" applyBorder="0" applyAlignment="0" applyProtection="0"/>
    <xf numFmtId="0" fontId="78" fillId="43" borderId="0" applyNumberFormat="0" applyBorder="0" applyAlignment="0" applyProtection="0"/>
    <xf numFmtId="0" fontId="78" fillId="44" borderId="0" applyNumberFormat="0" applyBorder="0" applyAlignment="0" applyProtection="0"/>
    <xf numFmtId="0" fontId="13" fillId="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3" fillId="4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13" fillId="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13" fillId="6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13" fillId="4" borderId="0" applyNumberFormat="0" applyBorder="0" applyAlignment="0" applyProtection="0"/>
    <xf numFmtId="0" fontId="78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9" borderId="0" applyNumberFormat="0" applyBorder="0" applyAlignment="0" applyProtection="0"/>
    <xf numFmtId="0" fontId="13" fillId="6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13" fillId="3" borderId="0" applyNumberFormat="0" applyBorder="0" applyAlignment="0" applyProtection="0"/>
    <xf numFmtId="0" fontId="78" fillId="50" borderId="0" applyNumberFormat="0" applyBorder="0" applyAlignment="0" applyProtection="0"/>
    <xf numFmtId="0" fontId="78" fillId="51" borderId="0" applyNumberFormat="0" applyBorder="0" applyAlignment="0" applyProtection="0"/>
    <xf numFmtId="0" fontId="13" fillId="8" borderId="0" applyNumberFormat="0" applyBorder="0" applyAlignment="0" applyProtection="0"/>
    <xf numFmtId="0" fontId="78" fillId="51" borderId="0" applyNumberFormat="0" applyBorder="0" applyAlignment="0" applyProtection="0"/>
    <xf numFmtId="0" fontId="78" fillId="52" borderId="0" applyNumberFormat="0" applyBorder="0" applyAlignment="0" applyProtection="0"/>
    <xf numFmtId="0" fontId="13" fillId="9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13" fillId="6" borderId="0" applyNumberFormat="0" applyBorder="0" applyAlignment="0" applyProtection="0"/>
    <xf numFmtId="0" fontId="78" fillId="53" borderId="0" applyNumberFormat="0" applyBorder="0" applyAlignment="0" applyProtection="0"/>
    <xf numFmtId="0" fontId="78" fillId="54" borderId="0" applyNumberFormat="0" applyBorder="0" applyAlignment="0" applyProtection="0"/>
    <xf numFmtId="0" fontId="13" fillId="4" borderId="0" applyNumberFormat="0" applyBorder="0" applyAlignment="0" applyProtection="0"/>
    <xf numFmtId="0" fontId="78" fillId="54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79" fillId="55" borderId="0" applyNumberFormat="0" applyBorder="0" applyAlignment="0" applyProtection="0"/>
    <xf numFmtId="0" fontId="32" fillId="6" borderId="0" applyNumberFormat="0" applyBorder="0" applyAlignment="0" applyProtection="0"/>
    <xf numFmtId="0" fontId="79" fillId="56" borderId="0" applyNumberFormat="0" applyBorder="0" applyAlignment="0" applyProtection="0"/>
    <xf numFmtId="0" fontId="32" fillId="10" borderId="0" applyNumberFormat="0" applyBorder="0" applyAlignment="0" applyProtection="0"/>
    <xf numFmtId="0" fontId="79" fillId="57" borderId="0" applyNumberFormat="0" applyBorder="0" applyAlignment="0" applyProtection="0"/>
    <xf numFmtId="0" fontId="32" fillId="11" borderId="0" applyNumberFormat="0" applyBorder="0" applyAlignment="0" applyProtection="0"/>
    <xf numFmtId="0" fontId="79" fillId="58" borderId="0" applyNumberFormat="0" applyBorder="0" applyAlignment="0" applyProtection="0"/>
    <xf numFmtId="0" fontId="32" fillId="9" borderId="0" applyNumberFormat="0" applyBorder="0" applyAlignment="0" applyProtection="0"/>
    <xf numFmtId="0" fontId="79" fillId="59" borderId="0" applyNumberFormat="0" applyBorder="0" applyAlignment="0" applyProtection="0"/>
    <xf numFmtId="0" fontId="32" fillId="6" borderId="0" applyNumberFormat="0" applyBorder="0" applyAlignment="0" applyProtection="0"/>
    <xf numFmtId="0" fontId="79" fillId="60" borderId="0" applyNumberFormat="0" applyBorder="0" applyAlignment="0" applyProtection="0"/>
    <xf numFmtId="0" fontId="32" fillId="3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6" fillId="17" borderId="0" applyNumberFormat="0" applyBorder="0" applyAlignment="0" applyProtection="0"/>
    <xf numFmtId="0" fontId="43" fillId="18" borderId="0" applyNumberFormat="0" applyBorder="0" applyAlignment="0" applyProtection="0"/>
    <xf numFmtId="0" fontId="33" fillId="6" borderId="0" applyNumberFormat="0" applyBorder="0" applyAlignment="0" applyProtection="0"/>
    <xf numFmtId="0" fontId="80" fillId="61" borderId="0" applyNumberFormat="0" applyBorder="0" applyAlignment="0" applyProtection="0"/>
    <xf numFmtId="0" fontId="11" fillId="0" borderId="0"/>
    <xf numFmtId="0" fontId="42" fillId="0" borderId="0"/>
    <xf numFmtId="0" fontId="11" fillId="0" borderId="0"/>
    <xf numFmtId="0" fontId="61" fillId="7" borderId="1" applyNumberFormat="0" applyAlignment="0" applyProtection="0"/>
    <xf numFmtId="0" fontId="81" fillId="62" borderId="85" applyNumberFormat="0" applyAlignment="0" applyProtection="0"/>
    <xf numFmtId="0" fontId="44" fillId="19" borderId="1" applyNumberFormat="0" applyAlignment="0" applyProtection="0"/>
    <xf numFmtId="0" fontId="61" fillId="7" borderId="1" applyNumberFormat="0" applyAlignment="0" applyProtection="0"/>
    <xf numFmtId="0" fontId="82" fillId="63" borderId="86" applyNumberFormat="0" applyAlignment="0" applyProtection="0"/>
    <xf numFmtId="0" fontId="45" fillId="20" borderId="2" applyNumberFormat="0" applyAlignment="0" applyProtection="0"/>
    <xf numFmtId="0" fontId="34" fillId="12" borderId="2" applyNumberFormat="0" applyAlignment="0" applyProtection="0"/>
    <xf numFmtId="0" fontId="83" fillId="0" borderId="87" applyNumberFormat="0" applyFill="0" applyAlignment="0" applyProtection="0"/>
    <xf numFmtId="0" fontId="46" fillId="0" borderId="3" applyNumberFormat="0" applyFill="0" applyAlignment="0" applyProtection="0"/>
    <xf numFmtId="0" fontId="38" fillId="0" borderId="4" applyNumberFormat="0" applyFill="0" applyAlignment="0" applyProtection="0"/>
    <xf numFmtId="0" fontId="34" fillId="12" borderId="2" applyNumberFormat="0" applyAlignment="0" applyProtection="0"/>
    <xf numFmtId="0" fontId="84" fillId="0" borderId="88" applyNumberFormat="0" applyFill="0" applyAlignment="0" applyProtection="0"/>
    <xf numFmtId="0" fontId="8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79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32" fillId="13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8" fillId="20" borderId="0" applyNumberFormat="0" applyBorder="0" applyAlignment="0" applyProtection="0"/>
    <xf numFmtId="0" fontId="48" fillId="29" borderId="0" applyNumberFormat="0" applyBorder="0" applyAlignment="0" applyProtection="0"/>
    <xf numFmtId="0" fontId="32" fillId="10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79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48" fillId="28" borderId="0" applyNumberFormat="0" applyBorder="0" applyAlignment="0" applyProtection="0"/>
    <xf numFmtId="0" fontId="48" fillId="20" borderId="0" applyNumberFormat="0" applyBorder="0" applyAlignment="0" applyProtection="0"/>
    <xf numFmtId="0" fontId="32" fillId="11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79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6" borderId="0" applyNumberFormat="0" applyBorder="0" applyAlignment="0" applyProtection="0"/>
    <xf numFmtId="0" fontId="32" fillId="14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1" borderId="0" applyNumberFormat="0" applyBorder="0" applyAlignment="0" applyProtection="0"/>
    <xf numFmtId="0" fontId="32" fillId="15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79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2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86" fillId="70" borderId="85" applyNumberFormat="0" applyAlignment="0" applyProtection="0"/>
    <xf numFmtId="0" fontId="49" fillId="32" borderId="1" applyNumberFormat="0" applyAlignment="0" applyProtection="0"/>
    <xf numFmtId="0" fontId="35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11" fillId="0" borderId="0" applyFill="0" applyBorder="0" applyAlignment="0" applyProtection="0"/>
    <xf numFmtId="0" fontId="33" fillId="6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87" fillId="71" borderId="0" applyNumberFormat="0" applyBorder="0" applyAlignment="0" applyProtection="0"/>
    <xf numFmtId="0" fontId="50" fillId="34" borderId="0" applyNumberFormat="0" applyBorder="0" applyAlignment="0" applyProtection="0"/>
    <xf numFmtId="0" fontId="36" fillId="17" borderId="0" applyNumberFormat="0" applyBorder="0" applyAlignment="0" applyProtection="0"/>
    <xf numFmtId="0" fontId="35" fillId="8" borderId="1" applyNumberFormat="0" applyAlignment="0" applyProtection="0"/>
    <xf numFmtId="0" fontId="38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89" fillId="72" borderId="89">
      <alignment horizontal="right" vertical="center"/>
    </xf>
    <xf numFmtId="0" fontId="89" fillId="73" borderId="89">
      <alignment horizontal="left" vertical="top" wrapText="1"/>
    </xf>
    <xf numFmtId="176" fontId="89" fillId="73" borderId="89">
      <alignment horizontal="right" vertical="center"/>
    </xf>
    <xf numFmtId="0" fontId="90" fillId="74" borderId="90"/>
    <xf numFmtId="0" fontId="89" fillId="75" borderId="89">
      <alignment horizontal="left" vertical="top" wrapText="1"/>
    </xf>
    <xf numFmtId="0" fontId="91" fillId="76" borderId="91">
      <alignment vertical="top" wrapText="1"/>
    </xf>
    <xf numFmtId="0" fontId="91" fillId="76" borderId="91">
      <alignment horizontal="center" wrapText="1"/>
    </xf>
    <xf numFmtId="0" fontId="92" fillId="77" borderId="0" applyNumberFormat="0" applyBorder="0" applyAlignment="0" applyProtection="0"/>
    <xf numFmtId="0" fontId="51" fillId="35" borderId="0" applyNumberFormat="0" applyBorder="0" applyAlignment="0" applyProtection="0"/>
    <xf numFmtId="0" fontId="60" fillId="8" borderId="0" applyNumberFormat="0" applyBorder="0" applyAlignment="0" applyProtection="0"/>
    <xf numFmtId="0" fontId="22" fillId="0" borderId="0"/>
    <xf numFmtId="0" fontId="11" fillId="0" borderId="0"/>
    <xf numFmtId="0" fontId="78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1" fillId="0" borderId="0"/>
    <xf numFmtId="0" fontId="30" fillId="0" borderId="0"/>
    <xf numFmtId="0" fontId="62" fillId="0" borderId="0"/>
    <xf numFmtId="0" fontId="30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30" fillId="0" borderId="0"/>
    <xf numFmtId="0" fontId="78" fillId="0" borderId="0"/>
    <xf numFmtId="0" fontId="8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78" fillId="78" borderId="92" applyNumberFormat="0" applyFont="0" applyAlignment="0" applyProtection="0"/>
    <xf numFmtId="0" fontId="78" fillId="78" borderId="92" applyNumberFormat="0" applyFont="0" applyAlignment="0" applyProtection="0"/>
    <xf numFmtId="0" fontId="11" fillId="4" borderId="9" applyNumberFormat="0" applyFont="0" applyAlignment="0" applyProtection="0"/>
    <xf numFmtId="0" fontId="37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3" fillId="62" borderId="93" applyNumberFormat="0" applyAlignment="0" applyProtection="0"/>
    <xf numFmtId="0" fontId="52" fillId="19" borderId="10" applyNumberFormat="0" applyAlignment="0" applyProtection="0"/>
    <xf numFmtId="0" fontId="37" fillId="7" borderId="10" applyNumberFormat="0" applyAlignment="0" applyProtection="0"/>
    <xf numFmtId="4" fontId="29" fillId="36" borderId="11" applyNumberFormat="0" applyProtection="0">
      <alignment horizontal="left" vertical="center" indent="1"/>
    </xf>
    <xf numFmtId="4" fontId="29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7" fillId="0" borderId="6" applyNumberFormat="0" applyFill="0" applyAlignment="0" applyProtection="0"/>
    <xf numFmtId="0" fontId="97" fillId="0" borderId="94" applyNumberFormat="0" applyFill="0" applyAlignment="0" applyProtection="0"/>
    <xf numFmtId="0" fontId="55" fillId="0" borderId="5" applyNumberFormat="0" applyFill="0" applyAlignment="0" applyProtection="0"/>
    <xf numFmtId="0" fontId="58" fillId="0" borderId="7" applyNumberFormat="0" applyFill="0" applyAlignment="0" applyProtection="0"/>
    <xf numFmtId="0" fontId="85" fillId="0" borderId="95" applyNumberFormat="0" applyFill="0" applyAlignment="0" applyProtection="0"/>
    <xf numFmtId="0" fontId="47" fillId="0" borderId="13" applyNumberFormat="0" applyFill="0" applyAlignment="0" applyProtection="0"/>
    <xf numFmtId="0" fontId="59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29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167" fontId="111" fillId="0" borderId="0" applyFont="0" applyFill="0" applyBorder="0" applyAlignment="0" applyProtection="0"/>
    <xf numFmtId="0" fontId="2" fillId="0" borderId="0"/>
    <xf numFmtId="42" fontId="111" fillId="0" borderId="0" applyFont="0" applyFill="0" applyBorder="0" applyAlignment="0" applyProtection="0"/>
  </cellStyleXfs>
  <cellXfs count="613">
    <xf numFmtId="0" fontId="0" fillId="0" borderId="0" xfId="0"/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7" fillId="0" borderId="0" xfId="0" applyNumberFormat="1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left"/>
    </xf>
    <xf numFmtId="37" fontId="9" fillId="0" borderId="17" xfId="0" applyNumberFormat="1" applyFont="1" applyBorder="1"/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left"/>
    </xf>
    <xf numFmtId="37" fontId="9" fillId="0" borderId="18" xfId="0" applyNumberFormat="1" applyFont="1" applyBorder="1"/>
    <xf numFmtId="169" fontId="5" fillId="0" borderId="0" xfId="176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6" fillId="0" borderId="0" xfId="0" applyNumberFormat="1" applyFont="1" applyAlignment="1">
      <alignment horizontal="left" vertical="center"/>
    </xf>
    <xf numFmtId="37" fontId="5" fillId="0" borderId="16" xfId="0" applyNumberFormat="1" applyFont="1" applyBorder="1" applyAlignment="1">
      <alignment horizontal="left"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Alignment="1">
      <alignment horizontal="right" wrapText="1"/>
    </xf>
    <xf numFmtId="0" fontId="9" fillId="0" borderId="0" xfId="758" applyFont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Alignment="1">
      <alignment horizontal="left"/>
    </xf>
    <xf numFmtId="0" fontId="10" fillId="0" borderId="0" xfId="757" applyFont="1" applyAlignment="1">
      <alignment horizontal="left"/>
    </xf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Border="1" applyAlignment="1">
      <alignment horizontal="right" wrapText="1"/>
    </xf>
    <xf numFmtId="0" fontId="9" fillId="0" borderId="20" xfId="758" applyFont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169" fontId="7" fillId="0" borderId="0" xfId="176" applyNumberFormat="1" applyFont="1" applyBorder="1"/>
    <xf numFmtId="0" fontId="7" fillId="0" borderId="0" xfId="0" applyFont="1" applyAlignment="1">
      <alignment horizontal="center" vertical="center" wrapText="1"/>
    </xf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Alignment="1">
      <alignment wrapText="1"/>
    </xf>
    <xf numFmtId="0" fontId="9" fillId="0" borderId="0" xfId="743" applyFont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37" fontId="7" fillId="0" borderId="22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59" applyFont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6" fillId="0" borderId="0" xfId="177" applyFont="1"/>
    <xf numFmtId="0" fontId="16" fillId="0" borderId="0" xfId="0" applyFont="1"/>
    <xf numFmtId="0" fontId="5" fillId="0" borderId="16" xfId="756" applyFont="1" applyBorder="1" applyAlignment="1">
      <alignment wrapText="1"/>
    </xf>
    <xf numFmtId="0" fontId="13" fillId="0" borderId="16" xfId="746" applyFont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59" applyFont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Alignment="1">
      <alignment horizontal="right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18" fillId="0" borderId="0" xfId="176" quotePrefix="1" applyNumberFormat="1" applyFont="1"/>
    <xf numFmtId="169" fontId="18" fillId="0" borderId="0" xfId="176" applyNumberFormat="1" applyFont="1"/>
    <xf numFmtId="0" fontId="5" fillId="0" borderId="16" xfId="0" applyFont="1" applyBorder="1" applyAlignment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42" borderId="0" xfId="0" applyNumberFormat="1" applyFont="1" applyFill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5" fillId="0" borderId="16" xfId="177" applyFont="1" applyFill="1" applyBorder="1" applyAlignment="1" applyProtection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indent="2"/>
    </xf>
    <xf numFmtId="169" fontId="9" fillId="0" borderId="0" xfId="176" applyNumberFormat="1" applyFont="1" applyBorder="1"/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Font="1" applyBorder="1"/>
    <xf numFmtId="0" fontId="27" fillId="0" borderId="0" xfId="0" applyFont="1"/>
    <xf numFmtId="0" fontId="13" fillId="0" borderId="0" xfId="760" applyFont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9" fontId="23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>
      <alignment horizontal="center" vertical="center"/>
    </xf>
    <xf numFmtId="37" fontId="5" fillId="79" borderId="34" xfId="0" applyNumberFormat="1" applyFont="1" applyFill="1" applyBorder="1" applyAlignment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168" fontId="5" fillId="42" borderId="0" xfId="176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>
      <alignment vertical="center"/>
    </xf>
    <xf numFmtId="37" fontId="7" fillId="0" borderId="50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68" fillId="0" borderId="16" xfId="176" applyNumberFormat="1" applyFont="1" applyFill="1" applyBorder="1" applyAlignment="1">
      <alignment horizontal="right" wrapText="1"/>
    </xf>
    <xf numFmtId="169" fontId="70" fillId="0" borderId="16" xfId="176" applyNumberFormat="1" applyFont="1" applyFill="1" applyBorder="1" applyAlignment="1">
      <alignment horizontal="right" wrapText="1"/>
    </xf>
    <xf numFmtId="169" fontId="65" fillId="0" borderId="16" xfId="176" applyNumberFormat="1" applyFont="1" applyBorder="1"/>
    <xf numFmtId="169" fontId="99" fillId="0" borderId="16" xfId="176" applyNumberFormat="1" applyFont="1" applyFill="1" applyBorder="1"/>
    <xf numFmtId="169" fontId="69" fillId="0" borderId="16" xfId="176" applyNumberFormat="1" applyFont="1" applyBorder="1"/>
    <xf numFmtId="169" fontId="68" fillId="0" borderId="16" xfId="176" applyNumberFormat="1" applyFont="1" applyBorder="1"/>
    <xf numFmtId="169" fontId="70" fillId="0" borderId="16" xfId="176" applyNumberFormat="1" applyFont="1" applyBorder="1"/>
    <xf numFmtId="169" fontId="70" fillId="0" borderId="16" xfId="176" applyNumberFormat="1" applyFont="1" applyFill="1" applyBorder="1"/>
    <xf numFmtId="169" fontId="73" fillId="0" borderId="16" xfId="176" applyNumberFormat="1" applyFont="1" applyFill="1" applyBorder="1" applyAlignment="1"/>
    <xf numFmtId="169" fontId="65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center"/>
    </xf>
    <xf numFmtId="169" fontId="23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right" wrapText="1"/>
    </xf>
    <xf numFmtId="169" fontId="69" fillId="0" borderId="16" xfId="176" applyNumberFormat="1" applyFont="1" applyFill="1" applyBorder="1" applyAlignment="1">
      <alignment horizontal="center" wrapText="1"/>
    </xf>
    <xf numFmtId="169" fontId="68" fillId="42" borderId="16" xfId="176" applyNumberFormat="1" applyFont="1" applyFill="1" applyBorder="1" applyAlignment="1">
      <alignment wrapText="1"/>
    </xf>
    <xf numFmtId="169" fontId="67" fillId="0" borderId="16" xfId="176" applyNumberFormat="1" applyFont="1" applyFill="1" applyBorder="1"/>
    <xf numFmtId="169" fontId="68" fillId="0" borderId="16" xfId="176" applyNumberFormat="1" applyFont="1" applyFill="1" applyBorder="1" applyAlignment="1">
      <alignment wrapText="1"/>
    </xf>
    <xf numFmtId="169" fontId="68" fillId="0" borderId="16" xfId="176" applyNumberFormat="1" applyFont="1" applyFill="1" applyBorder="1" applyAlignment="1">
      <alignment horizontal="center" vertical="center"/>
    </xf>
    <xf numFmtId="169" fontId="67" fillId="0" borderId="16" xfId="176" applyNumberFormat="1" applyFont="1" applyFill="1" applyBorder="1" applyAlignment="1">
      <alignment wrapText="1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>
      <alignment horizontal="center"/>
    </xf>
    <xf numFmtId="169" fontId="72" fillId="0" borderId="16" xfId="176" applyNumberFormat="1" applyFont="1" applyFill="1" applyBorder="1" applyAlignment="1">
      <alignment horizontal="center" vertical="center"/>
    </xf>
    <xf numFmtId="169" fontId="72" fillId="0" borderId="16" xfId="176" applyNumberFormat="1" applyFont="1" applyBorder="1"/>
    <xf numFmtId="169" fontId="99" fillId="0" borderId="16" xfId="176" applyNumberFormat="1" applyFont="1" applyFill="1" applyBorder="1" applyAlignment="1"/>
    <xf numFmtId="169" fontId="72" fillId="0" borderId="16" xfId="176" applyNumberFormat="1" applyFont="1" applyBorder="1" applyAlignment="1"/>
    <xf numFmtId="169" fontId="100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left"/>
    </xf>
    <xf numFmtId="169" fontId="99" fillId="0" borderId="16" xfId="176" applyNumberFormat="1" applyFont="1" applyFill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5" fillId="0" borderId="16" xfId="176" applyNumberFormat="1" applyFont="1" applyBorder="1" applyAlignment="1">
      <alignment vertical="center"/>
    </xf>
    <xf numFmtId="169" fontId="67" fillId="0" borderId="16" xfId="176" applyNumberFormat="1" applyFont="1" applyFill="1" applyBorder="1" applyAlignment="1">
      <alignment vertical="center" wrapText="1"/>
    </xf>
    <xf numFmtId="169" fontId="72" fillId="0" borderId="16" xfId="176" applyNumberFormat="1" applyFont="1" applyBorder="1" applyAlignment="1">
      <alignment vertical="center"/>
    </xf>
    <xf numFmtId="169" fontId="74" fillId="0" borderId="16" xfId="176" applyNumberFormat="1" applyFont="1" applyFill="1" applyBorder="1" applyAlignment="1">
      <alignment horizontal="right" vertical="center" wrapText="1"/>
    </xf>
    <xf numFmtId="169" fontId="100" fillId="0" borderId="16" xfId="176" applyNumberFormat="1" applyFont="1" applyFill="1" applyBorder="1" applyAlignment="1">
      <alignment vertical="center"/>
    </xf>
    <xf numFmtId="169" fontId="73" fillId="0" borderId="16" xfId="176" applyNumberFormat="1" applyFont="1" applyBorder="1" applyAlignment="1">
      <alignment vertical="center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6" fillId="0" borderId="0" xfId="0" applyNumberFormat="1" applyFont="1" applyAlignment="1">
      <alignment horizontal="left"/>
    </xf>
    <xf numFmtId="170" fontId="9" fillId="0" borderId="0" xfId="177" applyNumberFormat="1" applyFont="1" applyFill="1" applyBorder="1" applyProtection="1"/>
    <xf numFmtId="167" fontId="9" fillId="0" borderId="0" xfId="177" applyFont="1" applyFill="1" applyBorder="1"/>
    <xf numFmtId="167" fontId="26" fillId="0" borderId="0" xfId="505" applyNumberFormat="1" applyFont="1" applyBorder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4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4" fillId="0" borderId="16" xfId="176" applyNumberFormat="1" applyFont="1" applyFill="1" applyBorder="1" applyAlignment="1">
      <alignment horizontal="left" vertical="center" wrapText="1"/>
    </xf>
    <xf numFmtId="169" fontId="64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horizontal="center" vertical="center"/>
    </xf>
    <xf numFmtId="37" fontId="5" fillId="79" borderId="60" xfId="0" applyNumberFormat="1" applyFont="1" applyFill="1" applyBorder="1" applyAlignment="1">
      <alignment horizontal="left" vertical="center"/>
    </xf>
    <xf numFmtId="37" fontId="5" fillId="79" borderId="62" xfId="0" applyNumberFormat="1" applyFont="1" applyFill="1" applyBorder="1" applyAlignment="1">
      <alignment horizontal="left" vertical="center"/>
    </xf>
    <xf numFmtId="37" fontId="5" fillId="79" borderId="49" xfId="0" applyNumberFormat="1" applyFont="1" applyFill="1" applyBorder="1" applyAlignment="1">
      <alignment vertical="center"/>
    </xf>
    <xf numFmtId="37" fontId="5" fillId="79" borderId="51" xfId="0" applyNumberFormat="1" applyFont="1" applyFill="1" applyBorder="1" applyAlignment="1">
      <alignment horizontal="left" vertical="center"/>
    </xf>
    <xf numFmtId="37" fontId="5" fillId="79" borderId="60" xfId="0" applyNumberFormat="1" applyFont="1" applyFill="1" applyBorder="1" applyAlignment="1">
      <alignment vertical="center"/>
    </xf>
    <xf numFmtId="37" fontId="5" fillId="79" borderId="63" xfId="0" applyNumberFormat="1" applyFont="1" applyFill="1" applyBorder="1" applyAlignment="1">
      <alignment horizontal="center" vertical="center"/>
    </xf>
    <xf numFmtId="37" fontId="5" fillId="79" borderId="64" xfId="0" applyNumberFormat="1" applyFont="1" applyFill="1" applyBorder="1" applyAlignment="1">
      <alignment horizontal="center" vertical="center"/>
    </xf>
    <xf numFmtId="0" fontId="101" fillId="79" borderId="34" xfId="0" applyFont="1" applyFill="1" applyBorder="1" applyAlignment="1">
      <alignment horizontal="left" indent="1"/>
    </xf>
    <xf numFmtId="171" fontId="101" fillId="79" borderId="34" xfId="0" applyNumberFormat="1" applyFont="1" applyFill="1" applyBorder="1"/>
    <xf numFmtId="0" fontId="102" fillId="0" borderId="67" xfId="0" applyFont="1" applyBorder="1" applyAlignment="1">
      <alignment horizontal="left" indent="2"/>
    </xf>
    <xf numFmtId="171" fontId="102" fillId="0" borderId="67" xfId="0" applyNumberFormat="1" applyFont="1" applyBorder="1"/>
    <xf numFmtId="0" fontId="101" fillId="80" borderId="34" xfId="0" applyFont="1" applyFill="1" applyBorder="1" applyAlignment="1">
      <alignment horizontal="left"/>
    </xf>
    <xf numFmtId="171" fontId="101" fillId="80" borderId="34" xfId="0" applyNumberFormat="1" applyFont="1" applyFill="1" applyBorder="1"/>
    <xf numFmtId="0" fontId="75" fillId="0" borderId="33" xfId="0" applyFont="1" applyBorder="1" applyAlignment="1">
      <alignment horizontal="center"/>
    </xf>
    <xf numFmtId="0" fontId="75" fillId="0" borderId="71" xfId="0" applyFont="1" applyBorder="1" applyAlignment="1">
      <alignment horizontal="center"/>
    </xf>
    <xf numFmtId="0" fontId="75" fillId="0" borderId="72" xfId="0" applyFont="1" applyBorder="1" applyAlignment="1">
      <alignment horizontal="center"/>
    </xf>
    <xf numFmtId="0" fontId="75" fillId="0" borderId="46" xfId="0" applyFont="1" applyBorder="1" applyAlignment="1">
      <alignment horizontal="center"/>
    </xf>
    <xf numFmtId="171" fontId="101" fillId="79" borderId="73" xfId="0" applyNumberFormat="1" applyFont="1" applyFill="1" applyBorder="1"/>
    <xf numFmtId="171" fontId="101" fillId="80" borderId="73" xfId="0" applyNumberFormat="1" applyFont="1" applyFill="1" applyBorder="1"/>
    <xf numFmtId="169" fontId="103" fillId="0" borderId="16" xfId="176" applyNumberFormat="1" applyFont="1" applyFill="1" applyBorder="1"/>
    <xf numFmtId="169" fontId="76" fillId="42" borderId="16" xfId="176" applyNumberFormat="1" applyFont="1" applyFill="1" applyBorder="1"/>
    <xf numFmtId="0" fontId="69" fillId="0" borderId="16" xfId="742" applyFont="1" applyBorder="1" applyAlignment="1">
      <alignment wrapText="1"/>
    </xf>
    <xf numFmtId="169" fontId="69" fillId="0" borderId="16" xfId="742" applyNumberFormat="1" applyFont="1" applyBorder="1" applyAlignment="1">
      <alignment horizontal="right" wrapText="1"/>
    </xf>
    <xf numFmtId="169" fontId="68" fillId="0" borderId="0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/>
    <xf numFmtId="169" fontId="66" fillId="0" borderId="16" xfId="176" applyNumberFormat="1" applyFont="1" applyFill="1" applyBorder="1"/>
    <xf numFmtId="0" fontId="9" fillId="0" borderId="0" xfId="744" applyFont="1" applyAlignment="1">
      <alignment horizontal="right" wrapText="1"/>
    </xf>
    <xf numFmtId="0" fontId="9" fillId="0" borderId="0" xfId="744" applyFont="1" applyAlignment="1">
      <alignment horizontal="left" wrapText="1"/>
    </xf>
    <xf numFmtId="168" fontId="5" fillId="0" borderId="0" xfId="176" applyFont="1" applyBorder="1"/>
    <xf numFmtId="169" fontId="71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3" fillId="81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4" fillId="81" borderId="16" xfId="176" applyNumberFormat="1" applyFont="1" applyFill="1" applyBorder="1" applyAlignment="1">
      <alignment vertical="center"/>
    </xf>
    <xf numFmtId="171" fontId="101" fillId="79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59" applyFont="1" applyBorder="1" applyAlignment="1">
      <alignment horizontal="left" wrapText="1"/>
    </xf>
    <xf numFmtId="0" fontId="102" fillId="0" borderId="68" xfId="0" applyFont="1" applyBorder="1" applyAlignment="1">
      <alignment horizontal="left" indent="2"/>
    </xf>
    <xf numFmtId="1" fontId="5" fillId="0" borderId="0" xfId="0" applyNumberFormat="1" applyFont="1"/>
    <xf numFmtId="169" fontId="104" fillId="0" borderId="16" xfId="176" applyNumberFormat="1" applyFont="1" applyFill="1" applyBorder="1"/>
    <xf numFmtId="169" fontId="73" fillId="42" borderId="16" xfId="176" applyNumberFormat="1" applyFont="1" applyFill="1" applyBorder="1"/>
    <xf numFmtId="169" fontId="65" fillId="0" borderId="16" xfId="176" applyNumberFormat="1" applyFont="1" applyFill="1" applyBorder="1"/>
    <xf numFmtId="169" fontId="18" fillId="42" borderId="16" xfId="176" applyNumberFormat="1" applyFont="1" applyFill="1" applyBorder="1"/>
    <xf numFmtId="1" fontId="7" fillId="0" borderId="0" xfId="0" applyNumberFormat="1" applyFont="1"/>
    <xf numFmtId="169" fontId="70" fillId="79" borderId="16" xfId="176" applyNumberFormat="1" applyFont="1" applyFill="1" applyBorder="1" applyAlignment="1">
      <alignment wrapText="1"/>
    </xf>
    <xf numFmtId="3" fontId="104" fillId="0" borderId="16" xfId="0" applyNumberFormat="1" applyFont="1" applyBorder="1"/>
    <xf numFmtId="3" fontId="73" fillId="42" borderId="16" xfId="176" applyNumberFormat="1" applyFont="1" applyFill="1" applyBorder="1"/>
    <xf numFmtId="3" fontId="68" fillId="0" borderId="16" xfId="176" applyNumberFormat="1" applyFont="1" applyFill="1" applyBorder="1" applyAlignment="1">
      <alignment horizontal="right" wrapText="1"/>
    </xf>
    <xf numFmtId="168" fontId="5" fillId="42" borderId="16" xfId="176" applyFont="1" applyFill="1" applyBorder="1"/>
    <xf numFmtId="37" fontId="5" fillId="0" borderId="77" xfId="0" applyNumberFormat="1" applyFont="1" applyBorder="1" applyAlignment="1">
      <alignment horizontal="left" vertical="center"/>
    </xf>
    <xf numFmtId="37" fontId="5" fillId="0" borderId="78" xfId="0" applyNumberFormat="1" applyFont="1" applyBorder="1" applyAlignment="1">
      <alignment horizontal="left" vertical="center"/>
    </xf>
    <xf numFmtId="37" fontId="5" fillId="0" borderId="47" xfId="0" applyNumberFormat="1" applyFont="1" applyBorder="1" applyAlignment="1">
      <alignment horizontal="left" vertical="center"/>
    </xf>
    <xf numFmtId="1" fontId="76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>
      <alignment vertical="center"/>
    </xf>
    <xf numFmtId="37" fontId="10" fillId="79" borderId="24" xfId="0" applyNumberFormat="1" applyFont="1" applyFill="1" applyBorder="1" applyAlignment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169" fontId="64" fillId="0" borderId="16" xfId="176" applyNumberFormat="1" applyFont="1" applyBorder="1" applyAlignment="1">
      <alignment vertical="center"/>
    </xf>
    <xf numFmtId="169" fontId="64" fillId="0" borderId="0" xfId="176" applyNumberFormat="1" applyFont="1" applyBorder="1" applyAlignment="1">
      <alignment vertical="center"/>
    </xf>
    <xf numFmtId="169" fontId="64" fillId="0" borderId="0" xfId="176" applyNumberFormat="1" applyFont="1" applyBorder="1"/>
    <xf numFmtId="0" fontId="5" fillId="79" borderId="16" xfId="0" applyFont="1" applyFill="1" applyBorder="1"/>
    <xf numFmtId="169" fontId="7" fillId="0" borderId="16" xfId="176" applyNumberFormat="1" applyFont="1" applyBorder="1" applyAlignment="1"/>
    <xf numFmtId="169" fontId="100" fillId="0" borderId="16" xfId="176" applyNumberFormat="1" applyFont="1" applyFill="1" applyBorder="1"/>
    <xf numFmtId="37" fontId="5" fillId="79" borderId="62" xfId="0" applyNumberFormat="1" applyFont="1" applyFill="1" applyBorder="1" applyAlignment="1">
      <alignment horizontal="center"/>
    </xf>
    <xf numFmtId="37" fontId="5" fillId="79" borderId="49" xfId="0" applyNumberFormat="1" applyFont="1" applyFill="1" applyBorder="1" applyAlignment="1">
      <alignment horizontal="center"/>
    </xf>
    <xf numFmtId="37" fontId="5" fillId="79" borderId="33" xfId="0" applyNumberFormat="1" applyFont="1" applyFill="1" applyBorder="1" applyAlignment="1">
      <alignment horizontal="center"/>
    </xf>
    <xf numFmtId="37" fontId="5" fillId="79" borderId="70" xfId="0" applyNumberFormat="1" applyFont="1" applyFill="1" applyBorder="1" applyAlignment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98" fillId="0" borderId="0" xfId="0" applyFont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0" fillId="0" borderId="16" xfId="176" applyNumberFormat="1" applyFont="1" applyFill="1" applyBorder="1" applyAlignment="1">
      <alignment horizontal="center" wrapText="1"/>
    </xf>
    <xf numFmtId="0" fontId="9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0" fillId="0" borderId="0" xfId="0" applyNumberFormat="1" applyFont="1" applyAlignment="1">
      <alignment horizontal="right" vertical="center"/>
    </xf>
    <xf numFmtId="0" fontId="98" fillId="0" borderId="97" xfId="0" applyFont="1" applyBorder="1" applyAlignment="1">
      <alignment vertical="center"/>
    </xf>
    <xf numFmtId="0" fontId="106" fillId="82" borderId="98" xfId="0" applyFont="1" applyFill="1" applyBorder="1" applyAlignment="1">
      <alignment vertical="center"/>
    </xf>
    <xf numFmtId="3" fontId="106" fillId="82" borderId="98" xfId="0" applyNumberFormat="1" applyFont="1" applyFill="1" applyBorder="1" applyAlignment="1">
      <alignment horizontal="right" vertical="center"/>
    </xf>
    <xf numFmtId="0" fontId="98" fillId="0" borderId="30" xfId="0" applyFont="1" applyBorder="1" applyAlignment="1">
      <alignment vertical="center"/>
    </xf>
    <xf numFmtId="3" fontId="106" fillId="0" borderId="30" xfId="0" applyNumberFormat="1" applyFont="1" applyBorder="1" applyAlignment="1">
      <alignment horizontal="right" vertical="center"/>
    </xf>
    <xf numFmtId="37" fontId="5" fillId="79" borderId="62" xfId="0" applyNumberFormat="1" applyFont="1" applyFill="1" applyBorder="1" applyAlignment="1">
      <alignment horizontal="center" vertical="center"/>
    </xf>
    <xf numFmtId="0" fontId="0" fillId="0" borderId="16" xfId="0" applyBorder="1"/>
    <xf numFmtId="0" fontId="98" fillId="83" borderId="16" xfId="0" applyFont="1" applyFill="1" applyBorder="1" applyAlignment="1">
      <alignment horizontal="center"/>
    </xf>
    <xf numFmtId="173" fontId="98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vertical="center"/>
    </xf>
    <xf numFmtId="167" fontId="7" fillId="0" borderId="0" xfId="799" applyFont="1" applyAlignment="1">
      <alignment horizontal="left" vertical="center"/>
    </xf>
    <xf numFmtId="0" fontId="102" fillId="0" borderId="69" xfId="0" applyFont="1" applyBorder="1" applyAlignment="1">
      <alignment horizontal="left" indent="2"/>
    </xf>
    <xf numFmtId="167" fontId="5" fillId="0" borderId="33" xfId="799" applyFont="1" applyBorder="1" applyAlignment="1">
      <alignment horizontal="left" vertical="center"/>
    </xf>
    <xf numFmtId="167" fontId="5" fillId="0" borderId="65" xfId="799" applyFont="1" applyBorder="1" applyAlignment="1">
      <alignment vertical="center"/>
    </xf>
    <xf numFmtId="167" fontId="5" fillId="0" borderId="65" xfId="799" applyFont="1" applyBorder="1" applyAlignment="1">
      <alignment horizontal="left" vertical="center"/>
    </xf>
    <xf numFmtId="167" fontId="5" fillId="0" borderId="66" xfId="799" applyFont="1" applyBorder="1" applyAlignment="1">
      <alignment horizontal="right" vertical="center"/>
    </xf>
    <xf numFmtId="167" fontId="5" fillId="0" borderId="51" xfId="799" applyFont="1" applyBorder="1" applyAlignment="1">
      <alignment horizontal="left" vertical="center"/>
    </xf>
    <xf numFmtId="167" fontId="5" fillId="0" borderId="34" xfId="799" applyFont="1" applyBorder="1" applyAlignment="1">
      <alignment horizontal="center" vertical="center"/>
    </xf>
    <xf numFmtId="0" fontId="102" fillId="0" borderId="70" xfId="0" applyFont="1" applyBorder="1" applyAlignment="1">
      <alignment horizontal="left" indent="2"/>
    </xf>
    <xf numFmtId="171" fontId="102" fillId="0" borderId="29" xfId="0" applyNumberFormat="1" applyFont="1" applyBorder="1"/>
    <xf numFmtId="171" fontId="102" fillId="0" borderId="19" xfId="0" applyNumberFormat="1" applyFont="1" applyBorder="1"/>
    <xf numFmtId="0" fontId="75" fillId="0" borderId="100" xfId="0" applyFont="1" applyBorder="1" applyAlignment="1">
      <alignment horizontal="center"/>
    </xf>
    <xf numFmtId="0" fontId="75" fillId="0" borderId="74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0" fontId="75" fillId="0" borderId="34" xfId="0" applyFont="1" applyBorder="1" applyAlignment="1">
      <alignment horizontal="center"/>
    </xf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Font="1" applyFill="1"/>
    <xf numFmtId="169" fontId="22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4" fillId="79" borderId="24" xfId="176" applyNumberFormat="1" applyFont="1" applyFill="1" applyBorder="1" applyAlignment="1">
      <alignment vertical="center"/>
    </xf>
    <xf numFmtId="169" fontId="100" fillId="0" borderId="16" xfId="176" applyNumberFormat="1" applyFont="1" applyFill="1" applyBorder="1" applyAlignment="1">
      <alignment horizontal="left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0" fontId="102" fillId="0" borderId="0" xfId="0" applyFont="1" applyAlignment="1">
      <alignment horizontal="left" indent="2"/>
    </xf>
    <xf numFmtId="0" fontId="101" fillId="0" borderId="0" xfId="0" applyFont="1" applyAlignment="1">
      <alignment horizontal="left" indent="1"/>
    </xf>
    <xf numFmtId="0" fontId="101" fillId="0" borderId="0" xfId="0" applyFont="1" applyAlignment="1">
      <alignment horizontal="left"/>
    </xf>
    <xf numFmtId="42" fontId="5" fillId="0" borderId="0" xfId="801" applyFont="1"/>
    <xf numFmtId="173" fontId="105" fillId="0" borderId="0" xfId="0" applyNumberFormat="1" applyFont="1"/>
    <xf numFmtId="173" fontId="105" fillId="0" borderId="0" xfId="0" applyNumberFormat="1" applyFont="1" applyAlignment="1">
      <alignment horizontal="center"/>
    </xf>
    <xf numFmtId="3" fontId="88" fillId="0" borderId="0" xfId="0" applyNumberFormat="1" applyFont="1"/>
    <xf numFmtId="3" fontId="88" fillId="0" borderId="0" xfId="0" applyNumberFormat="1" applyFont="1" applyAlignment="1">
      <alignment horizontal="center"/>
    </xf>
    <xf numFmtId="0" fontId="88" fillId="0" borderId="0" xfId="0" applyFont="1" applyAlignment="1">
      <alignment horizontal="left" indent="2"/>
    </xf>
    <xf numFmtId="171" fontId="101" fillId="80" borderId="63" xfId="0" applyNumberFormat="1" applyFont="1" applyFill="1" applyBorder="1"/>
    <xf numFmtId="171" fontId="102" fillId="0" borderId="16" xfId="0" applyNumberFormat="1" applyFont="1" applyBorder="1"/>
    <xf numFmtId="3" fontId="65" fillId="0" borderId="58" xfId="0" applyNumberFormat="1" applyFont="1" applyBorder="1" applyAlignment="1">
      <alignment horizontal="center" vertical="center"/>
    </xf>
    <xf numFmtId="3" fontId="65" fillId="0" borderId="59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169" fontId="9" fillId="0" borderId="16" xfId="176" applyNumberFormat="1" applyFont="1" applyFill="1" applyBorder="1" applyAlignment="1" applyProtection="1">
      <alignment horizontal="left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Border="1" applyAlignment="1">
      <alignment horizontal="center" vertical="center"/>
    </xf>
    <xf numFmtId="3" fontId="7" fillId="0" borderId="50" xfId="0" quotePrefix="1" applyNumberFormat="1" applyFont="1" applyBorder="1" applyAlignment="1">
      <alignment horizontal="center" vertical="center"/>
    </xf>
    <xf numFmtId="173" fontId="88" fillId="0" borderId="16" xfId="0" applyNumberFormat="1" applyFont="1" applyBorder="1"/>
    <xf numFmtId="0" fontId="106" fillId="82" borderId="28" xfId="0" applyFont="1" applyFill="1" applyBorder="1" applyAlignment="1">
      <alignment horizontal="center" vertical="center" wrapText="1"/>
    </xf>
    <xf numFmtId="167" fontId="109" fillId="0" borderId="0" xfId="177" quotePrefix="1" applyFont="1" applyFill="1" applyBorder="1" applyAlignment="1">
      <alignment vertical="center"/>
    </xf>
    <xf numFmtId="0" fontId="82" fillId="0" borderId="0" xfId="0" applyFont="1" applyAlignment="1">
      <alignment horizontal="left" vertical="center"/>
    </xf>
    <xf numFmtId="0" fontId="98" fillId="0" borderId="0" xfId="0" applyFont="1" applyAlignment="1">
      <alignment horizontal="right" vertical="center"/>
    </xf>
    <xf numFmtId="0" fontId="13" fillId="0" borderId="0" xfId="752" applyFont="1" applyAlignment="1">
      <alignment wrapText="1"/>
    </xf>
    <xf numFmtId="0" fontId="13" fillId="0" borderId="0" xfId="752" applyFont="1" applyAlignment="1">
      <alignment horizontal="right" wrapText="1"/>
    </xf>
    <xf numFmtId="171" fontId="102" fillId="0" borderId="28" xfId="0" applyNumberFormat="1" applyFont="1" applyBorder="1"/>
    <xf numFmtId="37" fontId="7" fillId="0" borderId="34" xfId="0" applyNumberFormat="1" applyFont="1" applyBorder="1" applyAlignment="1">
      <alignment horizontal="right" vertical="center"/>
    </xf>
    <xf numFmtId="37" fontId="7" fillId="0" borderId="61" xfId="0" applyNumberFormat="1" applyFont="1" applyBorder="1" applyAlignment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9" fontId="5" fillId="0" borderId="16" xfId="176" applyNumberFormat="1" applyFont="1" applyFill="1" applyBorder="1" applyAlignment="1" applyProtection="1">
      <alignment vertical="center"/>
    </xf>
    <xf numFmtId="168" fontId="7" fillId="0" borderId="16" xfId="176" applyFont="1" applyFill="1" applyBorder="1" applyAlignment="1" applyProtection="1">
      <alignment vertical="center"/>
    </xf>
    <xf numFmtId="167" fontId="7" fillId="0" borderId="16" xfId="177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3" fontId="7" fillId="0" borderId="56" xfId="176" quotePrefix="1" applyNumberFormat="1" applyFont="1" applyFill="1" applyBorder="1" applyAlignment="1">
      <alignment horizontal="center" vertical="center"/>
    </xf>
    <xf numFmtId="0" fontId="101" fillId="79" borderId="64" xfId="0" applyFont="1" applyFill="1" applyBorder="1" applyAlignment="1">
      <alignment horizontal="left" indent="1"/>
    </xf>
    <xf numFmtId="171" fontId="101" fillId="79" borderId="64" xfId="0" applyNumberFormat="1" applyFont="1" applyFill="1" applyBorder="1"/>
    <xf numFmtId="0" fontId="102" fillId="0" borderId="79" xfId="0" applyFont="1" applyBorder="1" applyAlignment="1">
      <alignment horizontal="left" indent="2"/>
    </xf>
    <xf numFmtId="0" fontId="102" fillId="0" borderId="103" xfId="0" applyFont="1" applyBorder="1" applyAlignment="1">
      <alignment horizontal="left" indent="2"/>
    </xf>
    <xf numFmtId="171" fontId="102" fillId="0" borderId="42" xfId="0" applyNumberFormat="1" applyFont="1" applyBorder="1"/>
    <xf numFmtId="171" fontId="102" fillId="0" borderId="43" xfId="0" applyNumberFormat="1" applyFont="1" applyBorder="1"/>
    <xf numFmtId="171" fontId="102" fillId="0" borderId="38" xfId="0" applyNumberFormat="1" applyFont="1" applyBorder="1"/>
    <xf numFmtId="171" fontId="102" fillId="0" borderId="58" xfId="0" applyNumberFormat="1" applyFont="1" applyBorder="1"/>
    <xf numFmtId="171" fontId="102" fillId="0" borderId="81" xfId="0" applyNumberFormat="1" applyFont="1" applyBorder="1"/>
    <xf numFmtId="171" fontId="5" fillId="0" borderId="0" xfId="0" applyNumberFormat="1" applyFont="1"/>
    <xf numFmtId="3" fontId="9" fillId="0" borderId="16" xfId="176" applyNumberFormat="1" applyFont="1" applyFill="1" applyBorder="1" applyAlignment="1" applyProtection="1">
      <alignment horizontal="right" vertical="center"/>
    </xf>
    <xf numFmtId="3" fontId="10" fillId="0" borderId="16" xfId="176" applyNumberFormat="1" applyFont="1" applyFill="1" applyBorder="1" applyAlignment="1" applyProtection="1">
      <alignment horizontal="right" vertical="center"/>
    </xf>
    <xf numFmtId="3" fontId="10" fillId="81" borderId="16" xfId="176" applyNumberFormat="1" applyFont="1" applyFill="1" applyBorder="1" applyAlignment="1" applyProtection="1">
      <alignment horizontal="right" vertical="center"/>
    </xf>
    <xf numFmtId="173" fontId="105" fillId="0" borderId="35" xfId="0" applyNumberFormat="1" applyFont="1" applyBorder="1" applyAlignment="1">
      <alignment horizontal="center" vertical="center"/>
    </xf>
    <xf numFmtId="173" fontId="105" fillId="0" borderId="79" xfId="0" applyNumberFormat="1" applyFont="1" applyBorder="1" applyAlignment="1">
      <alignment horizontal="center" vertical="center"/>
    </xf>
    <xf numFmtId="37" fontId="7" fillId="0" borderId="54" xfId="0" applyNumberFormat="1" applyFont="1" applyBorder="1" applyAlignment="1">
      <alignment horizontal="right" vertical="center"/>
    </xf>
    <xf numFmtId="173" fontId="105" fillId="0" borderId="78" xfId="0" applyNumberFormat="1" applyFont="1" applyBorder="1" applyAlignment="1">
      <alignment horizontal="center" vertical="center"/>
    </xf>
    <xf numFmtId="173" fontId="105" fillId="0" borderId="68" xfId="0" applyNumberFormat="1" applyFont="1" applyBorder="1" applyAlignment="1">
      <alignment horizontal="center" vertical="center"/>
    </xf>
    <xf numFmtId="37" fontId="7" fillId="0" borderId="80" xfId="0" applyNumberFormat="1" applyFont="1" applyBorder="1" applyAlignment="1">
      <alignment horizontal="right" vertical="center"/>
    </xf>
    <xf numFmtId="37" fontId="7" fillId="0" borderId="68" xfId="0" applyNumberFormat="1" applyFont="1" applyBorder="1" applyAlignment="1">
      <alignment horizontal="right" vertical="center"/>
    </xf>
    <xf numFmtId="173" fontId="105" fillId="0" borderId="47" xfId="0" applyNumberFormat="1" applyFont="1" applyBorder="1" applyAlignment="1">
      <alignment horizontal="center" vertical="center"/>
    </xf>
    <xf numFmtId="37" fontId="7" fillId="0" borderId="69" xfId="0" applyNumberFormat="1" applyFont="1" applyBorder="1" applyAlignment="1">
      <alignment horizontal="right" vertical="center"/>
    </xf>
    <xf numFmtId="37" fontId="7" fillId="0" borderId="48" xfId="0" applyNumberFormat="1" applyFont="1" applyBorder="1" applyAlignment="1">
      <alignment horizontal="right" vertical="center"/>
    </xf>
    <xf numFmtId="173" fontId="11" fillId="0" borderId="68" xfId="0" applyNumberFormat="1" applyFont="1" applyBorder="1"/>
    <xf numFmtId="171" fontId="5" fillId="0" borderId="16" xfId="0" applyNumberFormat="1" applyFont="1" applyBorder="1"/>
    <xf numFmtId="167" fontId="5" fillId="0" borderId="16" xfId="177" applyFont="1" applyFill="1" applyBorder="1"/>
    <xf numFmtId="173" fontId="11" fillId="0" borderId="82" xfId="0" applyNumberFormat="1" applyFont="1" applyBorder="1" applyAlignment="1">
      <alignment horizontal="center" vertical="center"/>
    </xf>
    <xf numFmtId="37" fontId="2" fillId="0" borderId="38" xfId="0" applyNumberFormat="1" applyFont="1" applyBorder="1" applyAlignment="1">
      <alignment horizontal="right" vertical="center"/>
    </xf>
    <xf numFmtId="173" fontId="11" fillId="0" borderId="19" xfId="0" applyNumberFormat="1" applyFont="1" applyBorder="1" applyAlignment="1">
      <alignment horizontal="center" vertical="center"/>
    </xf>
    <xf numFmtId="173" fontId="11" fillId="0" borderId="16" xfId="0" applyNumberFormat="1" applyFont="1" applyBorder="1" applyAlignment="1">
      <alignment horizontal="center" vertical="center"/>
    </xf>
    <xf numFmtId="173" fontId="11" fillId="0" borderId="22" xfId="0" applyNumberFormat="1" applyFont="1" applyBorder="1" applyAlignment="1">
      <alignment horizontal="center" vertical="center"/>
    </xf>
    <xf numFmtId="173" fontId="11" fillId="0" borderId="39" xfId="0" applyNumberFormat="1" applyFont="1" applyBorder="1" applyAlignment="1">
      <alignment horizontal="center" vertical="center"/>
    </xf>
    <xf numFmtId="173" fontId="11" fillId="0" borderId="99" xfId="0" applyNumberFormat="1" applyFont="1" applyBorder="1" applyAlignment="1">
      <alignment horizontal="center" vertical="center"/>
    </xf>
    <xf numFmtId="173" fontId="11" fillId="0" borderId="55" xfId="0" applyNumberFormat="1" applyFont="1" applyBorder="1" applyAlignment="1">
      <alignment horizontal="center" vertical="center"/>
    </xf>
    <xf numFmtId="43" fontId="5" fillId="0" borderId="0" xfId="0" applyNumberFormat="1" applyFont="1"/>
    <xf numFmtId="0" fontId="102" fillId="0" borderId="35" xfId="0" applyFont="1" applyBorder="1" applyAlignment="1">
      <alignment horizontal="left" indent="2"/>
    </xf>
    <xf numFmtId="0" fontId="102" fillId="0" borderId="78" xfId="0" applyFont="1" applyBorder="1" applyAlignment="1">
      <alignment horizontal="left" indent="2"/>
    </xf>
    <xf numFmtId="171" fontId="102" fillId="0" borderId="104" xfId="0" applyNumberFormat="1" applyFont="1" applyBorder="1"/>
    <xf numFmtId="171" fontId="101" fillId="79" borderId="71" xfId="0" applyNumberFormat="1" applyFont="1" applyFill="1" applyBorder="1"/>
    <xf numFmtId="171" fontId="101" fillId="79" borderId="65" xfId="0" applyNumberFormat="1" applyFont="1" applyFill="1" applyBorder="1"/>
    <xf numFmtId="171" fontId="102" fillId="0" borderId="44" xfId="0" applyNumberFormat="1" applyFont="1" applyBorder="1"/>
    <xf numFmtId="171" fontId="102" fillId="0" borderId="99" xfId="0" applyNumberFormat="1" applyFont="1" applyBorder="1"/>
    <xf numFmtId="171" fontId="102" fillId="0" borderId="45" xfId="0" applyNumberFormat="1" applyFont="1" applyBorder="1"/>
    <xf numFmtId="0" fontId="102" fillId="0" borderId="77" xfId="0" applyFont="1" applyBorder="1" applyAlignment="1">
      <alignment horizontal="left" indent="2"/>
    </xf>
    <xf numFmtId="0" fontId="102" fillId="0" borderId="47" xfId="0" applyFont="1" applyBorder="1" applyAlignment="1">
      <alignment horizontal="left" indent="2"/>
    </xf>
    <xf numFmtId="0" fontId="102" fillId="0" borderId="105" xfId="0" applyFont="1" applyBorder="1" applyAlignment="1">
      <alignment horizontal="left" indent="2"/>
    </xf>
    <xf numFmtId="171" fontId="102" fillId="0" borderId="54" xfId="0" applyNumberFormat="1" applyFont="1" applyBorder="1"/>
    <xf numFmtId="171" fontId="102" fillId="0" borderId="80" xfId="0" applyNumberFormat="1" applyFont="1" applyBorder="1"/>
    <xf numFmtId="171" fontId="102" fillId="0" borderId="106" xfId="0" applyNumberFormat="1" applyFont="1" applyBorder="1"/>
    <xf numFmtId="171" fontId="101" fillId="79" borderId="83" xfId="0" applyNumberFormat="1" applyFont="1" applyFill="1" applyBorder="1"/>
    <xf numFmtId="171" fontId="101" fillId="79" borderId="76" xfId="0" applyNumberFormat="1" applyFont="1" applyFill="1" applyBorder="1"/>
    <xf numFmtId="171" fontId="101" fillId="79" borderId="0" xfId="0" applyNumberFormat="1" applyFont="1" applyFill="1"/>
    <xf numFmtId="0" fontId="102" fillId="0" borderId="49" xfId="0" applyFont="1" applyBorder="1" applyAlignment="1">
      <alignment horizontal="left" indent="2"/>
    </xf>
    <xf numFmtId="171" fontId="101" fillId="80" borderId="101" xfId="0" applyNumberFormat="1" applyFont="1" applyFill="1" applyBorder="1"/>
    <xf numFmtId="171" fontId="101" fillId="80" borderId="102" xfId="0" applyNumberFormat="1" applyFont="1" applyFill="1" applyBorder="1"/>
    <xf numFmtId="171" fontId="102" fillId="0" borderId="100" xfId="0" applyNumberFormat="1" applyFont="1" applyBorder="1"/>
    <xf numFmtId="171" fontId="102" fillId="0" borderId="74" xfId="0" applyNumberFormat="1" applyFont="1" applyBorder="1"/>
    <xf numFmtId="171" fontId="102" fillId="0" borderId="107" xfId="0" applyNumberFormat="1" applyFont="1" applyBorder="1"/>
    <xf numFmtId="167" fontId="5" fillId="0" borderId="16" xfId="177" applyFont="1" applyFill="1" applyBorder="1" applyAlignment="1">
      <alignment horizontal="center"/>
    </xf>
    <xf numFmtId="167" fontId="9" fillId="0" borderId="16" xfId="177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37" fontId="2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4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66" fillId="0" borderId="58" xfId="0" applyNumberFormat="1" applyFont="1" applyBorder="1" applyAlignment="1">
      <alignment horizontal="center" vertical="center"/>
    </xf>
    <xf numFmtId="3" fontId="66" fillId="0" borderId="81" xfId="0" applyNumberFormat="1" applyFont="1" applyBorder="1" applyAlignment="1">
      <alignment horizontal="center" vertical="center"/>
    </xf>
    <xf numFmtId="3" fontId="7" fillId="0" borderId="82" xfId="176" applyNumberFormat="1" applyFont="1" applyFill="1" applyBorder="1" applyAlignment="1" applyProtection="1">
      <alignment horizontal="center" vertical="center"/>
    </xf>
    <xf numFmtId="3" fontId="7" fillId="0" borderId="83" xfId="176" applyNumberFormat="1" applyFont="1" applyFill="1" applyBorder="1" applyAlignment="1" applyProtection="1">
      <alignment horizontal="center" vertical="center"/>
    </xf>
    <xf numFmtId="3" fontId="7" fillId="0" borderId="84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>
      <alignment horizontal="center" vertical="center"/>
    </xf>
    <xf numFmtId="37" fontId="5" fillId="79" borderId="66" xfId="0" applyNumberFormat="1" applyFont="1" applyFill="1" applyBorder="1" applyAlignment="1">
      <alignment horizontal="center" vertical="center"/>
    </xf>
    <xf numFmtId="37" fontId="10" fillId="79" borderId="22" xfId="0" applyNumberFormat="1" applyFont="1" applyFill="1" applyBorder="1" applyAlignment="1">
      <alignment horizontal="center" vertical="center"/>
    </xf>
    <xf numFmtId="37" fontId="10" fillId="79" borderId="19" xfId="0" applyNumberFormat="1" applyFont="1" applyFill="1" applyBorder="1" applyAlignment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7" fillId="0" borderId="0" xfId="177" quotePrefix="1" applyNumberFormat="1" applyFont="1" applyFill="1" applyBorder="1" applyAlignment="1">
      <alignment horizontal="center" vertical="center"/>
    </xf>
    <xf numFmtId="0" fontId="108" fillId="0" borderId="0" xfId="177" quotePrefix="1" applyNumberFormat="1" applyFont="1" applyFill="1" applyBorder="1" applyAlignment="1">
      <alignment horizontal="center" vertical="center"/>
    </xf>
    <xf numFmtId="0" fontId="98" fillId="82" borderId="22" xfId="0" applyFont="1" applyFill="1" applyBorder="1" applyAlignment="1">
      <alignment horizontal="center" vertical="center" wrapText="1"/>
    </xf>
    <xf numFmtId="0" fontId="98" fillId="82" borderId="19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169" fontId="20" fillId="79" borderId="23" xfId="176" applyNumberFormat="1" applyFont="1" applyFill="1" applyBorder="1" applyAlignment="1">
      <alignment horizontal="center" vertical="center"/>
    </xf>
    <xf numFmtId="169" fontId="20" fillId="79" borderId="30" xfId="176" applyNumberFormat="1" applyFont="1" applyFill="1" applyBorder="1" applyAlignment="1">
      <alignment horizontal="center" vertical="center"/>
    </xf>
    <xf numFmtId="169" fontId="20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4" fillId="79" borderId="23" xfId="176" applyNumberFormat="1" applyFont="1" applyFill="1" applyBorder="1" applyAlignment="1">
      <alignment horizontal="center" vertical="center"/>
    </xf>
    <xf numFmtId="169" fontId="64" fillId="79" borderId="30" xfId="176" applyNumberFormat="1" applyFont="1" applyFill="1" applyBorder="1" applyAlignment="1">
      <alignment horizontal="center" vertical="center"/>
    </xf>
    <xf numFmtId="169" fontId="64" fillId="79" borderId="31" xfId="176" applyNumberFormat="1" applyFont="1" applyFill="1" applyBorder="1" applyAlignment="1">
      <alignment horizontal="center" vertical="center"/>
    </xf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799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1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0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_1" xfId="759" xr:uid="{00000000-0005-0000-0000-0000F9020000}"/>
    <cellStyle name="Normal_Hoja2" xfId="760" xr:uid="{00000000-0005-0000-0000-0000FA020000}"/>
    <cellStyle name="Notas 2" xfId="761" xr:uid="{00000000-0005-0000-0000-0000FB020000}"/>
    <cellStyle name="Notas 2 2" xfId="762" xr:uid="{00000000-0005-0000-0000-0000FC020000}"/>
    <cellStyle name="Notas 2 3" xfId="763" xr:uid="{00000000-0005-0000-0000-0000FD020000}"/>
    <cellStyle name="Notas 3" xfId="764" xr:uid="{00000000-0005-0000-0000-0000FE020000}"/>
    <cellStyle name="Note" xfId="765" xr:uid="{00000000-0005-0000-0000-0000FF020000}"/>
    <cellStyle name="Output" xfId="766" xr:uid="{00000000-0005-0000-0000-000000030000}"/>
    <cellStyle name="Porcentual 2" xfId="767" xr:uid="{00000000-0005-0000-0000-000001030000}"/>
    <cellStyle name="Punto" xfId="768" xr:uid="{00000000-0005-0000-0000-000002030000}"/>
    <cellStyle name="Punto0" xfId="769" xr:uid="{00000000-0005-0000-0000-000003030000}"/>
    <cellStyle name="Salida" xfId="770" builtinId="21" customBuiltin="1"/>
    <cellStyle name="Salida 2" xfId="771" xr:uid="{00000000-0005-0000-0000-000005030000}"/>
    <cellStyle name="Salida 2 2" xfId="772" xr:uid="{00000000-0005-0000-0000-000006030000}"/>
    <cellStyle name="SAPBEXaggItem" xfId="773" xr:uid="{00000000-0005-0000-0000-000007030000}"/>
    <cellStyle name="SAPBEXchaText" xfId="774" xr:uid="{00000000-0005-0000-0000-000008030000}"/>
    <cellStyle name="SAPBEXstdData" xfId="775" xr:uid="{00000000-0005-0000-0000-000009030000}"/>
    <cellStyle name="SAPBEXstdItem" xfId="776" xr:uid="{00000000-0005-0000-0000-00000A030000}"/>
    <cellStyle name="SAPBEXstdItemX" xfId="777" xr:uid="{00000000-0005-0000-0000-00000B030000}"/>
    <cellStyle name="Texto de advertencia" xfId="778" builtinId="11" customBuiltin="1"/>
    <cellStyle name="Texto de advertencia 2" xfId="779" xr:uid="{00000000-0005-0000-0000-00000D030000}"/>
    <cellStyle name="Texto de advertencia 2 2" xfId="780" xr:uid="{00000000-0005-0000-0000-00000E030000}"/>
    <cellStyle name="Texto explicativo" xfId="781" builtinId="53" customBuiltin="1"/>
    <cellStyle name="Texto explicativo 2" xfId="782" xr:uid="{00000000-0005-0000-0000-000010030000}"/>
    <cellStyle name="Title" xfId="783" xr:uid="{00000000-0005-0000-0000-000011030000}"/>
    <cellStyle name="Título" xfId="784" builtinId="15" customBuiltin="1"/>
    <cellStyle name="Título 1 2" xfId="785" xr:uid="{00000000-0005-0000-0000-000013030000}"/>
    <cellStyle name="Título 1 2 2" xfId="786" xr:uid="{00000000-0005-0000-0000-000014030000}"/>
    <cellStyle name="Título 2" xfId="787" builtinId="17" customBuiltin="1"/>
    <cellStyle name="Título 2 2" xfId="788" xr:uid="{00000000-0005-0000-0000-000016030000}"/>
    <cellStyle name="Título 2 2 2" xfId="789" xr:uid="{00000000-0005-0000-0000-000017030000}"/>
    <cellStyle name="Título 3" xfId="790" builtinId="18" customBuiltin="1"/>
    <cellStyle name="Título 3 2" xfId="791" xr:uid="{00000000-0005-0000-0000-000019030000}"/>
    <cellStyle name="Título 3 2 2" xfId="792" xr:uid="{00000000-0005-0000-0000-00001A030000}"/>
    <cellStyle name="Título 4" xfId="793" xr:uid="{00000000-0005-0000-0000-00001B030000}"/>
    <cellStyle name="Título de hoja" xfId="794" xr:uid="{00000000-0005-0000-0000-00001C030000}"/>
    <cellStyle name="Total" xfId="795" builtinId="25" customBuiltin="1"/>
    <cellStyle name="Total 2" xfId="796" xr:uid="{00000000-0005-0000-0000-00001E030000}"/>
    <cellStyle name="Total 2 2" xfId="797" xr:uid="{00000000-0005-0000-0000-00001F030000}"/>
    <cellStyle name="Warning Text" xfId="798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/>
  </sheetViews>
  <sheetFormatPr baseColWidth="10" defaultColWidth="11.42578125" defaultRowHeight="21.75" customHeight="1" x14ac:dyDescent="0.2"/>
  <cols>
    <col min="1" max="1" width="117.7109375" style="183" customWidth="1"/>
    <col min="2" max="2" width="11.42578125" style="573" customWidth="1"/>
    <col min="3" max="16384" width="11.42578125" style="183"/>
  </cols>
  <sheetData>
    <row r="3" spans="1:2" ht="21.75" customHeight="1" x14ac:dyDescent="0.2">
      <c r="A3" s="572" t="s">
        <v>470</v>
      </c>
    </row>
    <row r="4" spans="1:2" ht="21.75" customHeight="1" x14ac:dyDescent="0.2">
      <c r="A4" s="573" t="s">
        <v>92</v>
      </c>
      <c r="B4" s="578" t="s">
        <v>215</v>
      </c>
    </row>
    <row r="5" spans="1:2" ht="21.75" customHeight="1" x14ac:dyDescent="0.2">
      <c r="A5" s="573" t="s">
        <v>63</v>
      </c>
      <c r="B5" s="573" t="s">
        <v>215</v>
      </c>
    </row>
    <row r="6" spans="1:2" ht="21.75" customHeight="1" x14ac:dyDescent="0.2">
      <c r="A6" s="573" t="s">
        <v>97</v>
      </c>
      <c r="B6" s="573" t="s">
        <v>215</v>
      </c>
    </row>
    <row r="7" spans="1:2" ht="21.75" customHeight="1" x14ac:dyDescent="0.2">
      <c r="A7" s="573" t="s">
        <v>81</v>
      </c>
      <c r="B7" s="573" t="s">
        <v>216</v>
      </c>
    </row>
    <row r="8" spans="1:2" ht="21.75" customHeight="1" x14ac:dyDescent="0.2">
      <c r="A8" s="574" t="s">
        <v>270</v>
      </c>
      <c r="B8" s="573" t="s">
        <v>216</v>
      </c>
    </row>
    <row r="9" spans="1:2" ht="21.75" customHeight="1" x14ac:dyDescent="0.2">
      <c r="A9" s="574" t="s">
        <v>326</v>
      </c>
      <c r="B9" s="573" t="s">
        <v>216</v>
      </c>
    </row>
    <row r="10" spans="1:2" ht="21.75" customHeight="1" x14ac:dyDescent="0.2">
      <c r="A10" s="574" t="s">
        <v>271</v>
      </c>
      <c r="B10" s="573" t="s">
        <v>216</v>
      </c>
    </row>
    <row r="12" spans="1:2" ht="21.75" customHeight="1" x14ac:dyDescent="0.2">
      <c r="A12" s="572" t="s">
        <v>471</v>
      </c>
    </row>
    <row r="13" spans="1:2" ht="21.75" customHeight="1" x14ac:dyDescent="0.2">
      <c r="A13" s="573" t="s">
        <v>248</v>
      </c>
      <c r="B13" s="573" t="s">
        <v>217</v>
      </c>
    </row>
    <row r="14" spans="1:2" ht="21.75" customHeight="1" x14ac:dyDescent="0.2">
      <c r="A14" s="573" t="s">
        <v>63</v>
      </c>
      <c r="B14" s="573" t="s">
        <v>217</v>
      </c>
    </row>
    <row r="15" spans="1:2" ht="21.75" customHeight="1" x14ac:dyDescent="0.2">
      <c r="A15" s="573" t="s">
        <v>472</v>
      </c>
      <c r="B15" s="573" t="s">
        <v>218</v>
      </c>
    </row>
    <row r="16" spans="1:2" ht="21.75" customHeight="1" x14ac:dyDescent="0.2">
      <c r="A16" s="573" t="s">
        <v>473</v>
      </c>
      <c r="B16" s="573" t="s">
        <v>218</v>
      </c>
    </row>
    <row r="17" spans="1:2" ht="21.75" customHeight="1" x14ac:dyDescent="0.2">
      <c r="A17" s="573" t="s">
        <v>474</v>
      </c>
      <c r="B17" s="573" t="s">
        <v>218</v>
      </c>
    </row>
    <row r="19" spans="1:2" ht="21.75" customHeight="1" x14ac:dyDescent="0.2">
      <c r="A19" s="572" t="s">
        <v>475</v>
      </c>
    </row>
    <row r="20" spans="1:2" ht="21.75" customHeight="1" x14ac:dyDescent="0.2">
      <c r="A20" s="573" t="s">
        <v>77</v>
      </c>
      <c r="B20" s="573" t="s">
        <v>219</v>
      </c>
    </row>
    <row r="21" spans="1:2" ht="21.75" customHeight="1" x14ac:dyDescent="0.2">
      <c r="A21" s="573" t="s">
        <v>152</v>
      </c>
      <c r="B21" s="573" t="s">
        <v>220</v>
      </c>
    </row>
    <row r="22" spans="1:2" ht="21.75" customHeight="1" x14ac:dyDescent="0.2">
      <c r="A22" s="574" t="s">
        <v>272</v>
      </c>
      <c r="B22" s="573" t="s">
        <v>220</v>
      </c>
    </row>
    <row r="23" spans="1:2" ht="21.75" customHeight="1" x14ac:dyDescent="0.2">
      <c r="A23" s="574" t="s">
        <v>273</v>
      </c>
      <c r="B23" s="573" t="s">
        <v>220</v>
      </c>
    </row>
    <row r="24" spans="1:2" ht="21.75" customHeight="1" x14ac:dyDescent="0.2">
      <c r="A24" s="573" t="s">
        <v>171</v>
      </c>
      <c r="B24" s="573" t="s">
        <v>221</v>
      </c>
    </row>
    <row r="25" spans="1:2" ht="21.75" customHeight="1" x14ac:dyDescent="0.2">
      <c r="A25" s="574" t="s">
        <v>275</v>
      </c>
      <c r="B25" s="573" t="s">
        <v>221</v>
      </c>
    </row>
    <row r="26" spans="1:2" ht="21.75" customHeight="1" x14ac:dyDescent="0.2">
      <c r="A26" s="574" t="s">
        <v>276</v>
      </c>
      <c r="B26" s="573" t="s">
        <v>222</v>
      </c>
    </row>
    <row r="27" spans="1:2" ht="21.75" customHeight="1" x14ac:dyDescent="0.2">
      <c r="A27" s="574" t="s">
        <v>277</v>
      </c>
      <c r="B27" s="573" t="s">
        <v>223</v>
      </c>
    </row>
    <row r="28" spans="1:2" ht="21.75" customHeight="1" x14ac:dyDescent="0.2">
      <c r="A28" s="574" t="s">
        <v>278</v>
      </c>
      <c r="B28" s="573" t="s">
        <v>224</v>
      </c>
    </row>
    <row r="29" spans="1:2" ht="21.75" customHeight="1" x14ac:dyDescent="0.2">
      <c r="A29" s="575"/>
    </row>
    <row r="30" spans="1:2" ht="21.75" customHeight="1" x14ac:dyDescent="0.2">
      <c r="A30" s="572" t="s">
        <v>476</v>
      </c>
    </row>
    <row r="31" spans="1:2" ht="21.75" customHeight="1" x14ac:dyDescent="0.2">
      <c r="A31" s="573" t="s">
        <v>174</v>
      </c>
      <c r="B31" s="573" t="s">
        <v>225</v>
      </c>
    </row>
    <row r="32" spans="1:2" ht="21.75" customHeight="1" x14ac:dyDescent="0.2">
      <c r="A32" s="574" t="s">
        <v>283</v>
      </c>
      <c r="B32" s="573" t="s">
        <v>225</v>
      </c>
    </row>
    <row r="33" spans="1:2" ht="21.75" customHeight="1" x14ac:dyDescent="0.2">
      <c r="A33" s="574" t="s">
        <v>284</v>
      </c>
      <c r="B33" s="573" t="s">
        <v>225</v>
      </c>
    </row>
    <row r="34" spans="1:2" ht="21.75" customHeight="1" x14ac:dyDescent="0.2">
      <c r="A34" s="573" t="s">
        <v>173</v>
      </c>
      <c r="B34" s="573" t="s">
        <v>226</v>
      </c>
    </row>
    <row r="35" spans="1:2" ht="21.75" customHeight="1" x14ac:dyDescent="0.2">
      <c r="A35" s="574" t="s">
        <v>249</v>
      </c>
      <c r="B35" s="573" t="s">
        <v>226</v>
      </c>
    </row>
    <row r="36" spans="1:2" ht="21.75" customHeight="1" x14ac:dyDescent="0.2">
      <c r="A36" s="574" t="s">
        <v>250</v>
      </c>
      <c r="B36" s="573" t="s">
        <v>227</v>
      </c>
    </row>
    <row r="37" spans="1:2" ht="21.75" customHeight="1" x14ac:dyDescent="0.2">
      <c r="A37" s="574" t="s">
        <v>477</v>
      </c>
    </row>
    <row r="38" spans="1:2" ht="21.75" customHeight="1" x14ac:dyDescent="0.2">
      <c r="A38" s="574" t="s">
        <v>106</v>
      </c>
      <c r="B38" s="573" t="s">
        <v>228</v>
      </c>
    </row>
    <row r="39" spans="1:2" ht="21.75" customHeight="1" x14ac:dyDescent="0.2">
      <c r="A39" s="574" t="s">
        <v>107</v>
      </c>
      <c r="B39" s="573" t="s">
        <v>229</v>
      </c>
    </row>
    <row r="40" spans="1:2" ht="21.75" customHeight="1" x14ac:dyDescent="0.2">
      <c r="A40" s="574" t="s">
        <v>108</v>
      </c>
      <c r="B40" s="573" t="s">
        <v>230</v>
      </c>
    </row>
    <row r="41" spans="1:2" ht="21.75" customHeight="1" x14ac:dyDescent="0.2">
      <c r="A41" s="574" t="s">
        <v>109</v>
      </c>
      <c r="B41" s="573" t="s">
        <v>231</v>
      </c>
    </row>
    <row r="42" spans="1:2" ht="21.75" customHeight="1" x14ac:dyDescent="0.2">
      <c r="A42" s="574" t="s">
        <v>110</v>
      </c>
      <c r="B42" s="573" t="s">
        <v>232</v>
      </c>
    </row>
    <row r="43" spans="1:2" ht="21.75" customHeight="1" x14ac:dyDescent="0.2">
      <c r="A43" s="574" t="s">
        <v>111</v>
      </c>
      <c r="B43" s="573" t="s">
        <v>233</v>
      </c>
    </row>
    <row r="44" spans="1:2" ht="21.75" customHeight="1" x14ac:dyDescent="0.2">
      <c r="A44" s="573" t="s">
        <v>172</v>
      </c>
    </row>
    <row r="45" spans="1:2" ht="21.75" customHeight="1" x14ac:dyDescent="0.2">
      <c r="A45" s="574" t="s">
        <v>249</v>
      </c>
      <c r="B45" s="573" t="s">
        <v>234</v>
      </c>
    </row>
    <row r="46" spans="1:2" ht="21.75" customHeight="1" x14ac:dyDescent="0.2">
      <c r="A46" s="574" t="s">
        <v>269</v>
      </c>
      <c r="B46" s="573" t="s">
        <v>235</v>
      </c>
    </row>
    <row r="47" spans="1:2" ht="21.75" customHeight="1" x14ac:dyDescent="0.2">
      <c r="A47" s="574" t="s">
        <v>268</v>
      </c>
    </row>
    <row r="48" spans="1:2" ht="21.75" customHeight="1" x14ac:dyDescent="0.2">
      <c r="A48" s="574" t="s">
        <v>113</v>
      </c>
      <c r="B48" s="573" t="s">
        <v>236</v>
      </c>
    </row>
    <row r="49" spans="1:2" s="184" customFormat="1" ht="21.75" customHeight="1" x14ac:dyDescent="0.2">
      <c r="A49" s="574" t="s">
        <v>114</v>
      </c>
      <c r="B49" s="573" t="s">
        <v>237</v>
      </c>
    </row>
    <row r="50" spans="1:2" ht="21.75" customHeight="1" x14ac:dyDescent="0.2">
      <c r="A50" s="574" t="s">
        <v>115</v>
      </c>
      <c r="B50" s="573" t="s">
        <v>238</v>
      </c>
    </row>
    <row r="51" spans="1:2" ht="21.75" customHeight="1" x14ac:dyDescent="0.2">
      <c r="A51" s="574" t="s">
        <v>286</v>
      </c>
      <c r="B51" s="573" t="s">
        <v>239</v>
      </c>
    </row>
    <row r="52" spans="1:2" ht="21.75" customHeight="1" x14ac:dyDescent="0.2">
      <c r="A52" s="574" t="s">
        <v>116</v>
      </c>
      <c r="B52" s="573" t="s">
        <v>240</v>
      </c>
    </row>
    <row r="53" spans="1:2" ht="21.75" customHeight="1" x14ac:dyDescent="0.2">
      <c r="A53" s="574" t="s">
        <v>117</v>
      </c>
      <c r="B53" s="573" t="s">
        <v>241</v>
      </c>
    </row>
    <row r="54" spans="1:2" ht="21.75" customHeight="1" x14ac:dyDescent="0.2">
      <c r="A54" s="573" t="s">
        <v>263</v>
      </c>
    </row>
    <row r="55" spans="1:2" ht="21.75" customHeight="1" x14ac:dyDescent="0.2">
      <c r="A55" s="576" t="s">
        <v>287</v>
      </c>
      <c r="B55" s="573" t="s">
        <v>242</v>
      </c>
    </row>
    <row r="56" spans="1:2" ht="21.75" customHeight="1" x14ac:dyDescent="0.2">
      <c r="A56" s="576" t="s">
        <v>288</v>
      </c>
      <c r="B56" s="573" t="s">
        <v>242</v>
      </c>
    </row>
    <row r="57" spans="1:2" ht="21.75" customHeight="1" x14ac:dyDescent="0.2">
      <c r="A57" s="576" t="s">
        <v>289</v>
      </c>
      <c r="B57" s="573" t="s">
        <v>243</v>
      </c>
    </row>
    <row r="58" spans="1:2" ht="21.75" customHeight="1" x14ac:dyDescent="0.2">
      <c r="A58" s="576" t="s">
        <v>290</v>
      </c>
      <c r="B58" s="573" t="s">
        <v>243</v>
      </c>
    </row>
    <row r="59" spans="1:2" ht="21.75" customHeight="1" x14ac:dyDescent="0.2">
      <c r="A59" s="576" t="s">
        <v>291</v>
      </c>
      <c r="B59" s="573" t="s">
        <v>244</v>
      </c>
    </row>
    <row r="60" spans="1:2" ht="21.75" customHeight="1" x14ac:dyDescent="0.2">
      <c r="A60" s="576" t="s">
        <v>292</v>
      </c>
      <c r="B60" s="573" t="s">
        <v>244</v>
      </c>
    </row>
    <row r="61" spans="1:2" ht="21.75" customHeight="1" x14ac:dyDescent="0.2">
      <c r="A61" s="576" t="s">
        <v>293</v>
      </c>
      <c r="B61" s="573" t="s">
        <v>245</v>
      </c>
    </row>
    <row r="62" spans="1:2" ht="21.75" customHeight="1" x14ac:dyDescent="0.2">
      <c r="A62" s="576" t="s">
        <v>294</v>
      </c>
      <c r="B62" s="573" t="s">
        <v>245</v>
      </c>
    </row>
    <row r="63" spans="1:2" ht="21.75" customHeight="1" x14ac:dyDescent="0.2">
      <c r="A63" s="577" t="s">
        <v>420</v>
      </c>
      <c r="B63" s="573" t="s">
        <v>246</v>
      </c>
    </row>
    <row r="64" spans="1:2" ht="21.75" customHeight="1" x14ac:dyDescent="0.2">
      <c r="A64" s="576" t="s">
        <v>295</v>
      </c>
      <c r="B64" s="573" t="s">
        <v>246</v>
      </c>
    </row>
    <row r="65" spans="1:2" ht="21.75" customHeight="1" x14ac:dyDescent="0.2">
      <c r="A65" s="576" t="s">
        <v>296</v>
      </c>
      <c r="B65" s="578" t="s">
        <v>247</v>
      </c>
    </row>
    <row r="66" spans="1:2" ht="21.75" customHeight="1" x14ac:dyDescent="0.2">
      <c r="A66" s="576" t="s">
        <v>297</v>
      </c>
      <c r="B66" s="573" t="s">
        <v>247</v>
      </c>
    </row>
    <row r="67" spans="1:2" ht="21.75" customHeight="1" x14ac:dyDescent="0.2">
      <c r="A67" s="576" t="s">
        <v>298</v>
      </c>
      <c r="B67" s="578" t="s">
        <v>421</v>
      </c>
    </row>
    <row r="68" spans="1:2" ht="21.75" customHeight="1" x14ac:dyDescent="0.2">
      <c r="A68" s="576" t="s">
        <v>301</v>
      </c>
      <c r="B68" s="578" t="s">
        <v>421</v>
      </c>
    </row>
    <row r="69" spans="1:2" ht="21.75" customHeight="1" x14ac:dyDescent="0.2">
      <c r="A69" s="576" t="s">
        <v>300</v>
      </c>
      <c r="B69" s="573" t="s">
        <v>279</v>
      </c>
    </row>
    <row r="70" spans="1:2" ht="21.75" customHeight="1" x14ac:dyDescent="0.2">
      <c r="A70" s="576" t="s">
        <v>112</v>
      </c>
      <c r="B70" s="573" t="s">
        <v>279</v>
      </c>
    </row>
    <row r="71" spans="1:2" ht="21.75" customHeight="1" x14ac:dyDescent="0.2">
      <c r="A71" s="576" t="s">
        <v>299</v>
      </c>
      <c r="B71" s="573" t="s">
        <v>280</v>
      </c>
    </row>
    <row r="72" spans="1:2" ht="21.75" customHeight="1" x14ac:dyDescent="0.2">
      <c r="A72" s="572" t="s">
        <v>478</v>
      </c>
    </row>
    <row r="73" spans="1:2" ht="21.75" customHeight="1" x14ac:dyDescent="0.2">
      <c r="A73" s="573" t="s">
        <v>316</v>
      </c>
      <c r="B73" s="573" t="s">
        <v>251</v>
      </c>
    </row>
    <row r="74" spans="1:2" ht="21.75" customHeight="1" x14ac:dyDescent="0.2">
      <c r="A74" s="574" t="s">
        <v>407</v>
      </c>
      <c r="B74" s="573" t="s">
        <v>405</v>
      </c>
    </row>
    <row r="75" spans="1:2" ht="21.75" customHeight="1" x14ac:dyDescent="0.2">
      <c r="A75" s="578" t="s">
        <v>404</v>
      </c>
      <c r="B75" s="573" t="s">
        <v>406</v>
      </c>
    </row>
    <row r="76" spans="1:2" ht="21.75" customHeight="1" x14ac:dyDescent="0.2">
      <c r="A76" s="573" t="s">
        <v>327</v>
      </c>
      <c r="B76" s="573" t="s">
        <v>252</v>
      </c>
    </row>
    <row r="77" spans="1:2" ht="21.75" customHeight="1" x14ac:dyDescent="0.2">
      <c r="A77" s="576" t="s">
        <v>287</v>
      </c>
      <c r="B77" s="573" t="s">
        <v>252</v>
      </c>
    </row>
    <row r="78" spans="1:2" ht="21.75" customHeight="1" x14ac:dyDescent="0.2">
      <c r="A78" s="576" t="s">
        <v>288</v>
      </c>
      <c r="B78" s="573" t="s">
        <v>252</v>
      </c>
    </row>
    <row r="79" spans="1:2" ht="21.75" customHeight="1" x14ac:dyDescent="0.2">
      <c r="A79" s="576" t="s">
        <v>289</v>
      </c>
      <c r="B79" s="573" t="s">
        <v>253</v>
      </c>
    </row>
    <row r="80" spans="1:2" ht="21.75" customHeight="1" x14ac:dyDescent="0.2">
      <c r="A80" s="576" t="s">
        <v>290</v>
      </c>
      <c r="B80" s="573" t="s">
        <v>253</v>
      </c>
    </row>
    <row r="81" spans="1:2" ht="21.75" customHeight="1" x14ac:dyDescent="0.2">
      <c r="A81" s="576" t="s">
        <v>291</v>
      </c>
      <c r="B81" s="573" t="s">
        <v>254</v>
      </c>
    </row>
    <row r="82" spans="1:2" ht="21.75" customHeight="1" x14ac:dyDescent="0.2">
      <c r="A82" s="576" t="s">
        <v>292</v>
      </c>
      <c r="B82" s="573" t="s">
        <v>254</v>
      </c>
    </row>
    <row r="83" spans="1:2" ht="21.75" customHeight="1" x14ac:dyDescent="0.2">
      <c r="A83" s="576" t="s">
        <v>293</v>
      </c>
      <c r="B83" s="573" t="s">
        <v>255</v>
      </c>
    </row>
    <row r="84" spans="1:2" ht="21.75" customHeight="1" x14ac:dyDescent="0.2">
      <c r="A84" s="576" t="s">
        <v>294</v>
      </c>
      <c r="B84" s="573" t="s">
        <v>255</v>
      </c>
    </row>
    <row r="85" spans="1:2" ht="21.75" customHeight="1" x14ac:dyDescent="0.2">
      <c r="A85" s="576" t="s">
        <v>399</v>
      </c>
      <c r="B85" s="573" t="s">
        <v>256</v>
      </c>
    </row>
    <row r="86" spans="1:2" ht="21.75" customHeight="1" x14ac:dyDescent="0.2">
      <c r="A86" s="576" t="s">
        <v>295</v>
      </c>
      <c r="B86" s="573" t="s">
        <v>256</v>
      </c>
    </row>
    <row r="87" spans="1:2" ht="21.75" customHeight="1" x14ac:dyDescent="0.2">
      <c r="A87" s="576" t="s">
        <v>296</v>
      </c>
      <c r="B87" s="573" t="s">
        <v>257</v>
      </c>
    </row>
    <row r="88" spans="1:2" ht="21.75" customHeight="1" x14ac:dyDescent="0.2">
      <c r="A88" s="576" t="s">
        <v>297</v>
      </c>
      <c r="B88" s="573" t="s">
        <v>257</v>
      </c>
    </row>
    <row r="89" spans="1:2" ht="21.75" customHeight="1" x14ac:dyDescent="0.2">
      <c r="A89" s="576" t="s">
        <v>298</v>
      </c>
      <c r="B89" s="573" t="s">
        <v>282</v>
      </c>
    </row>
    <row r="90" spans="1:2" ht="21.75" customHeight="1" x14ac:dyDescent="0.2">
      <c r="A90" s="576" t="s">
        <v>301</v>
      </c>
      <c r="B90" s="573" t="s">
        <v>282</v>
      </c>
    </row>
    <row r="91" spans="1:2" ht="21.75" customHeight="1" x14ac:dyDescent="0.2">
      <c r="A91" s="576" t="s">
        <v>300</v>
      </c>
      <c r="B91" s="573" t="s">
        <v>281</v>
      </c>
    </row>
    <row r="92" spans="1:2" ht="21.75" customHeight="1" x14ac:dyDescent="0.2">
      <c r="A92" s="576" t="s">
        <v>112</v>
      </c>
      <c r="B92" s="573" t="s">
        <v>281</v>
      </c>
    </row>
    <row r="93" spans="1:2" ht="21.75" customHeight="1" x14ac:dyDescent="0.2">
      <c r="A93" s="576" t="s">
        <v>299</v>
      </c>
      <c r="B93" s="573" t="s">
        <v>400</v>
      </c>
    </row>
    <row r="95" spans="1:2" ht="21.75" customHeight="1" x14ac:dyDescent="0.2">
      <c r="A95" s="572" t="s">
        <v>479</v>
      </c>
    </row>
    <row r="96" spans="1:2" ht="21.75" customHeight="1" x14ac:dyDescent="0.2">
      <c r="A96" s="573" t="s">
        <v>38</v>
      </c>
      <c r="B96" s="573" t="s">
        <v>258</v>
      </c>
    </row>
    <row r="97" spans="1:2" ht="21.75" customHeight="1" x14ac:dyDescent="0.2">
      <c r="A97" s="573" t="s">
        <v>266</v>
      </c>
    </row>
    <row r="98" spans="1:2" ht="21.75" customHeight="1" x14ac:dyDescent="0.2">
      <c r="A98" s="576" t="s">
        <v>295</v>
      </c>
      <c r="B98" s="573" t="s">
        <v>259</v>
      </c>
    </row>
    <row r="99" spans="1:2" ht="21.75" customHeight="1" x14ac:dyDescent="0.2">
      <c r="A99" s="573" t="s">
        <v>267</v>
      </c>
      <c r="B99" s="573" t="s">
        <v>260</v>
      </c>
    </row>
    <row r="100" spans="1:2" ht="21.75" customHeight="1" x14ac:dyDescent="0.2">
      <c r="A100" s="579"/>
    </row>
    <row r="101" spans="1:2" ht="21.75" customHeight="1" x14ac:dyDescent="0.2">
      <c r="A101" s="572" t="s">
        <v>480</v>
      </c>
    </row>
    <row r="102" spans="1:2" ht="21.75" customHeight="1" x14ac:dyDescent="0.2">
      <c r="A102" s="573" t="s">
        <v>126</v>
      </c>
      <c r="B102" s="573" t="s">
        <v>261</v>
      </c>
    </row>
    <row r="103" spans="1:2" ht="21.75" customHeight="1" x14ac:dyDescent="0.2">
      <c r="A103" s="573" t="s">
        <v>274</v>
      </c>
    </row>
    <row r="104" spans="1:2" ht="21.75" customHeight="1" x14ac:dyDescent="0.2">
      <c r="A104" s="576" t="s">
        <v>289</v>
      </c>
      <c r="B104" s="573" t="s">
        <v>264</v>
      </c>
    </row>
    <row r="105" spans="1:2" ht="21.75" customHeight="1" x14ac:dyDescent="0.2">
      <c r="A105" s="576" t="s">
        <v>291</v>
      </c>
      <c r="B105" s="573" t="s">
        <v>264</v>
      </c>
    </row>
    <row r="106" spans="1:2" ht="21.75" customHeight="1" x14ac:dyDescent="0.2">
      <c r="A106" s="576" t="s">
        <v>383</v>
      </c>
      <c r="B106" s="573" t="s">
        <v>265</v>
      </c>
    </row>
    <row r="107" spans="1:2" ht="21.75" customHeight="1" x14ac:dyDescent="0.2">
      <c r="A107" s="576" t="s">
        <v>293</v>
      </c>
      <c r="B107" s="573" t="s">
        <v>265</v>
      </c>
    </row>
    <row r="108" spans="1:2" ht="21.75" customHeight="1" x14ac:dyDescent="0.2">
      <c r="A108" s="576" t="s">
        <v>384</v>
      </c>
      <c r="B108" s="573" t="s">
        <v>329</v>
      </c>
    </row>
    <row r="109" spans="1:2" ht="21.75" customHeight="1" x14ac:dyDescent="0.2">
      <c r="A109" s="577" t="s">
        <v>420</v>
      </c>
      <c r="B109" s="573" t="s">
        <v>329</v>
      </c>
    </row>
    <row r="110" spans="1:2" ht="21.75" customHeight="1" x14ac:dyDescent="0.2">
      <c r="A110" s="576" t="s">
        <v>385</v>
      </c>
      <c r="B110" s="573" t="s">
        <v>382</v>
      </c>
    </row>
    <row r="111" spans="1:2" ht="21.75" customHeight="1" x14ac:dyDescent="0.2">
      <c r="A111" s="576" t="s">
        <v>330</v>
      </c>
      <c r="B111" s="573" t="s">
        <v>382</v>
      </c>
    </row>
    <row r="112" spans="1:2" ht="21.75" customHeight="1" x14ac:dyDescent="0.2">
      <c r="A112" s="576" t="s">
        <v>386</v>
      </c>
      <c r="B112" s="578" t="s">
        <v>422</v>
      </c>
    </row>
    <row r="113" spans="1:2" ht="21.75" customHeight="1" x14ac:dyDescent="0.2">
      <c r="A113" s="576" t="s">
        <v>300</v>
      </c>
      <c r="B113" s="578" t="s">
        <v>422</v>
      </c>
    </row>
    <row r="114" spans="1:2" ht="21.75" customHeight="1" x14ac:dyDescent="0.2">
      <c r="A114" s="576" t="s">
        <v>112</v>
      </c>
      <c r="B114" s="578" t="s">
        <v>423</v>
      </c>
    </row>
    <row r="115" spans="1:2" ht="21.75" customHeight="1" x14ac:dyDescent="0.2">
      <c r="A115" s="576" t="s">
        <v>299</v>
      </c>
      <c r="B115" s="578" t="s">
        <v>262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sheetPr codeName="Hoja8"/>
  <dimension ref="A1:N106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171</v>
      </c>
    </row>
    <row r="3" spans="1:14" ht="14.25" thickBot="1" x14ac:dyDescent="0.3">
      <c r="A3" s="131" t="s">
        <v>532</v>
      </c>
    </row>
    <row r="4" spans="1:14" ht="14.25" thickBot="1" x14ac:dyDescent="0.3">
      <c r="A4" s="355" t="s">
        <v>379</v>
      </c>
      <c r="B4" s="356" t="s">
        <v>40</v>
      </c>
      <c r="C4" s="357" t="s">
        <v>41</v>
      </c>
      <c r="D4" s="357" t="s">
        <v>42</v>
      </c>
      <c r="E4" s="357" t="s">
        <v>43</v>
      </c>
      <c r="F4" s="357" t="s">
        <v>44</v>
      </c>
      <c r="G4" s="357" t="s">
        <v>45</v>
      </c>
      <c r="H4" s="357" t="s">
        <v>46</v>
      </c>
      <c r="I4" s="357" t="s">
        <v>47</v>
      </c>
      <c r="J4" s="357" t="s">
        <v>48</v>
      </c>
      <c r="K4" s="357" t="s">
        <v>49</v>
      </c>
      <c r="L4" s="357" t="s">
        <v>50</v>
      </c>
      <c r="M4" s="358" t="s">
        <v>51</v>
      </c>
      <c r="N4" s="355" t="s">
        <v>332</v>
      </c>
    </row>
    <row r="5" spans="1:14" ht="14.25" thickBot="1" x14ac:dyDescent="0.3">
      <c r="A5" s="349" t="s">
        <v>23</v>
      </c>
      <c r="B5" s="550">
        <f t="shared" ref="B5" si="0">SUM(B6:B10)</f>
        <v>46058</v>
      </c>
      <c r="C5" s="550">
        <f t="shared" ref="C5" si="1">SUM(C6:C10)</f>
        <v>51997</v>
      </c>
      <c r="D5" s="550">
        <f t="shared" ref="D5" si="2">SUM(D6:D10)</f>
        <v>55253.974999999999</v>
      </c>
      <c r="E5" s="550">
        <f t="shared" ref="E5" si="3">SUM(E6:E10)</f>
        <v>49814</v>
      </c>
      <c r="F5" s="550">
        <f t="shared" ref="F5" si="4">SUM(F6:F10)</f>
        <v>39298</v>
      </c>
      <c r="G5" s="550">
        <f t="shared" ref="G5" si="5">SUM(G6:G10)</f>
        <v>30576</v>
      </c>
      <c r="H5" s="550">
        <f t="shared" ref="H5" si="6">SUM(H6:H10)</f>
        <v>42088.080999999998</v>
      </c>
      <c r="I5" s="550">
        <f t="shared" ref="I5" si="7">SUM(I6:I10)</f>
        <v>36608.027000000002</v>
      </c>
      <c r="J5" s="550">
        <f t="shared" ref="J5" si="8">SUM(J6:J10)</f>
        <v>37972.433000000005</v>
      </c>
      <c r="K5" s="550">
        <f t="shared" ref="K5" si="9">SUM(K6:K10)</f>
        <v>44055.281000000003</v>
      </c>
      <c r="L5" s="550">
        <f t="shared" ref="L5" si="10">SUM(L6:L10)</f>
        <v>42619.389000000003</v>
      </c>
      <c r="M5" s="551">
        <f t="shared" ref="M5" si="11">SUM(M6:M10)</f>
        <v>47578.506999999998</v>
      </c>
      <c r="N5" s="350">
        <f t="shared" ref="N5" si="12">SUM(N6:N10)</f>
        <v>523918.69300000009</v>
      </c>
    </row>
    <row r="6" spans="1:14" ht="14.25" x14ac:dyDescent="0.3">
      <c r="A6" s="547" t="s">
        <v>333</v>
      </c>
      <c r="B6" s="516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52"/>
      <c r="N6" s="549">
        <f>SUM(B6:M6)</f>
        <v>0</v>
      </c>
    </row>
    <row r="7" spans="1:14" ht="14.25" x14ac:dyDescent="0.3">
      <c r="A7" s="548" t="s">
        <v>373</v>
      </c>
      <c r="B7" s="518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553"/>
      <c r="N7" s="549">
        <f t="shared" ref="N7:N10" si="13">SUM(B7:M7)</f>
        <v>0</v>
      </c>
    </row>
    <row r="8" spans="1:14" ht="14.25" x14ac:dyDescent="0.3">
      <c r="A8" s="548" t="s">
        <v>378</v>
      </c>
      <c r="B8" s="518">
        <v>19102</v>
      </c>
      <c r="C8" s="487">
        <v>21664</v>
      </c>
      <c r="D8" s="487">
        <v>23284.252</v>
      </c>
      <c r="E8" s="487">
        <v>21084</v>
      </c>
      <c r="F8" s="487">
        <v>16566</v>
      </c>
      <c r="G8" s="487">
        <v>13519</v>
      </c>
      <c r="H8" s="487">
        <v>17892.665999999997</v>
      </c>
      <c r="I8" s="487">
        <v>15664.365</v>
      </c>
      <c r="J8" s="487">
        <v>16027.705000000002</v>
      </c>
      <c r="K8" s="487">
        <v>18429.23</v>
      </c>
      <c r="L8" s="487">
        <v>17418.510000000002</v>
      </c>
      <c r="M8" s="553">
        <v>19695.827999999998</v>
      </c>
      <c r="N8" s="549">
        <f t="shared" si="13"/>
        <v>220347.55600000004</v>
      </c>
    </row>
    <row r="9" spans="1:14" ht="14.25" x14ac:dyDescent="0.3">
      <c r="A9" s="548" t="s">
        <v>334</v>
      </c>
      <c r="B9" s="518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553"/>
      <c r="N9" s="549">
        <f t="shared" si="13"/>
        <v>0</v>
      </c>
    </row>
    <row r="10" spans="1:14" ht="15" thickBot="1" x14ac:dyDescent="0.35">
      <c r="A10" s="548" t="s">
        <v>335</v>
      </c>
      <c r="B10" s="519">
        <v>26956</v>
      </c>
      <c r="C10" s="520">
        <v>30333</v>
      </c>
      <c r="D10" s="520">
        <v>31969.722999999998</v>
      </c>
      <c r="E10" s="520">
        <v>28730</v>
      </c>
      <c r="F10" s="520">
        <v>22732</v>
      </c>
      <c r="G10" s="520">
        <v>17057</v>
      </c>
      <c r="H10" s="520">
        <v>24195.415000000001</v>
      </c>
      <c r="I10" s="520">
        <v>20943.662</v>
      </c>
      <c r="J10" s="520">
        <v>21944.728000000003</v>
      </c>
      <c r="K10" s="520">
        <v>25626.050999999999</v>
      </c>
      <c r="L10" s="520">
        <v>25200.879000000001</v>
      </c>
      <c r="M10" s="554">
        <v>27882.679</v>
      </c>
      <c r="N10" s="549">
        <f t="shared" si="13"/>
        <v>303571.13700000005</v>
      </c>
    </row>
    <row r="11" spans="1:14" ht="14.25" thickBot="1" x14ac:dyDescent="0.3">
      <c r="A11" s="349" t="s">
        <v>336</v>
      </c>
      <c r="B11" s="561">
        <f>SUM(B12:B28)</f>
        <v>0</v>
      </c>
      <c r="C11" s="562">
        <f t="shared" ref="C11:M11" si="14">SUM(C12:C28)</f>
        <v>0</v>
      </c>
      <c r="D11" s="562">
        <f t="shared" si="14"/>
        <v>0</v>
      </c>
      <c r="E11" s="562">
        <f t="shared" si="14"/>
        <v>0</v>
      </c>
      <c r="F11" s="562">
        <f t="shared" si="14"/>
        <v>0</v>
      </c>
      <c r="G11" s="562">
        <f t="shared" si="14"/>
        <v>0</v>
      </c>
      <c r="H11" s="562">
        <f t="shared" si="14"/>
        <v>0</v>
      </c>
      <c r="I11" s="562">
        <f t="shared" si="14"/>
        <v>0</v>
      </c>
      <c r="J11" s="562">
        <f t="shared" si="14"/>
        <v>0</v>
      </c>
      <c r="K11" s="562">
        <f t="shared" si="14"/>
        <v>0</v>
      </c>
      <c r="L11" s="562">
        <f t="shared" si="14"/>
        <v>0</v>
      </c>
      <c r="M11" s="563">
        <f t="shared" si="14"/>
        <v>0</v>
      </c>
      <c r="N11" s="350">
        <f>SUM(N12:N28)</f>
        <v>0</v>
      </c>
    </row>
    <row r="12" spans="1:14" ht="14.25" x14ac:dyDescent="0.3">
      <c r="A12" s="555" t="s">
        <v>387</v>
      </c>
      <c r="B12" s="516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52"/>
      <c r="N12" s="558">
        <f t="shared" ref="N12:N28" si="15">SUM(B12:M12)</f>
        <v>0</v>
      </c>
    </row>
    <row r="13" spans="1:14" ht="14.25" x14ac:dyDescent="0.3">
      <c r="A13" s="555" t="s">
        <v>337</v>
      </c>
      <c r="B13" s="518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553"/>
      <c r="N13" s="549">
        <f t="shared" si="15"/>
        <v>0</v>
      </c>
    </row>
    <row r="14" spans="1:14" ht="14.25" x14ac:dyDescent="0.3">
      <c r="A14" s="548" t="s">
        <v>338</v>
      </c>
      <c r="B14" s="518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553"/>
      <c r="N14" s="549">
        <f t="shared" si="15"/>
        <v>0</v>
      </c>
    </row>
    <row r="15" spans="1:14" ht="14.25" x14ac:dyDescent="0.3">
      <c r="A15" s="548" t="s">
        <v>339</v>
      </c>
      <c r="B15" s="518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553"/>
      <c r="N15" s="549">
        <f t="shared" si="15"/>
        <v>0</v>
      </c>
    </row>
    <row r="16" spans="1:14" ht="14.25" x14ac:dyDescent="0.3">
      <c r="A16" s="548" t="s">
        <v>340</v>
      </c>
      <c r="B16" s="518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553"/>
      <c r="N16" s="549">
        <f t="shared" si="15"/>
        <v>0</v>
      </c>
    </row>
    <row r="17" spans="1:14" ht="14.25" x14ac:dyDescent="0.3">
      <c r="A17" s="548" t="s">
        <v>341</v>
      </c>
      <c r="B17" s="518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553"/>
      <c r="N17" s="549">
        <f t="shared" si="15"/>
        <v>0</v>
      </c>
    </row>
    <row r="18" spans="1:14" ht="14.25" x14ac:dyDescent="0.3">
      <c r="A18" s="556" t="s">
        <v>431</v>
      </c>
      <c r="B18" s="518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553"/>
      <c r="N18" s="549">
        <f t="shared" si="15"/>
        <v>0</v>
      </c>
    </row>
    <row r="19" spans="1:14" ht="14.25" x14ac:dyDescent="0.3">
      <c r="A19" s="556" t="s">
        <v>432</v>
      </c>
      <c r="B19" s="518"/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553"/>
      <c r="N19" s="549">
        <f t="shared" si="15"/>
        <v>0</v>
      </c>
    </row>
    <row r="20" spans="1:14" ht="14.25" x14ac:dyDescent="0.3">
      <c r="A20" s="556" t="s">
        <v>433</v>
      </c>
      <c r="B20" s="518"/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553"/>
      <c r="N20" s="549">
        <f t="shared" si="15"/>
        <v>0</v>
      </c>
    </row>
    <row r="21" spans="1:14" ht="14.25" x14ac:dyDescent="0.3">
      <c r="A21" s="556" t="s">
        <v>434</v>
      </c>
      <c r="B21" s="518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553"/>
      <c r="N21" s="549">
        <f t="shared" si="15"/>
        <v>0</v>
      </c>
    </row>
    <row r="22" spans="1:14" ht="14.25" x14ac:dyDescent="0.3">
      <c r="A22" s="556" t="s">
        <v>459</v>
      </c>
      <c r="B22" s="518">
        <v>0</v>
      </c>
      <c r="C22" s="487">
        <v>0</v>
      </c>
      <c r="D22" s="487">
        <v>0</v>
      </c>
      <c r="E22" s="487">
        <v>0</v>
      </c>
      <c r="F22" s="487">
        <v>0</v>
      </c>
      <c r="G22" s="487">
        <v>0</v>
      </c>
      <c r="H22" s="487">
        <v>0</v>
      </c>
      <c r="I22" s="487">
        <v>0</v>
      </c>
      <c r="J22" s="487">
        <v>0</v>
      </c>
      <c r="K22" s="487">
        <v>0</v>
      </c>
      <c r="L22" s="487">
        <v>0</v>
      </c>
      <c r="M22" s="553">
        <v>0</v>
      </c>
      <c r="N22" s="549">
        <f t="shared" si="15"/>
        <v>0</v>
      </c>
    </row>
    <row r="23" spans="1:14" ht="14.25" x14ac:dyDescent="0.3">
      <c r="A23" s="556" t="s">
        <v>460</v>
      </c>
      <c r="B23" s="518">
        <v>0</v>
      </c>
      <c r="C23" s="487">
        <v>0</v>
      </c>
      <c r="D23" s="487">
        <v>0</v>
      </c>
      <c r="E23" s="487">
        <v>0</v>
      </c>
      <c r="F23" s="487">
        <v>0</v>
      </c>
      <c r="G23" s="487">
        <v>0</v>
      </c>
      <c r="H23" s="487">
        <v>0</v>
      </c>
      <c r="I23" s="487">
        <v>0</v>
      </c>
      <c r="J23" s="487">
        <v>0</v>
      </c>
      <c r="K23" s="487">
        <v>0</v>
      </c>
      <c r="L23" s="487">
        <v>0</v>
      </c>
      <c r="M23" s="553">
        <v>0</v>
      </c>
      <c r="N23" s="549">
        <f t="shared" si="15"/>
        <v>0</v>
      </c>
    </row>
    <row r="24" spans="1:14" ht="14.25" x14ac:dyDescent="0.3">
      <c r="A24" s="556" t="s">
        <v>456</v>
      </c>
      <c r="B24" s="518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553"/>
      <c r="N24" s="549">
        <f t="shared" si="15"/>
        <v>0</v>
      </c>
    </row>
    <row r="25" spans="1:14" ht="14.25" x14ac:dyDescent="0.3">
      <c r="A25" s="556" t="s">
        <v>435</v>
      </c>
      <c r="B25" s="518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553"/>
      <c r="N25" s="559">
        <f t="shared" si="15"/>
        <v>0</v>
      </c>
    </row>
    <row r="26" spans="1:14" ht="14.25" x14ac:dyDescent="0.3">
      <c r="A26" s="548" t="s">
        <v>465</v>
      </c>
      <c r="B26" s="518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553"/>
      <c r="N26" s="559">
        <f t="shared" si="15"/>
        <v>0</v>
      </c>
    </row>
    <row r="27" spans="1:14" ht="14.25" x14ac:dyDescent="0.3">
      <c r="A27" s="548" t="s">
        <v>466</v>
      </c>
      <c r="B27" s="518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553"/>
      <c r="N27" s="559">
        <f t="shared" si="15"/>
        <v>0</v>
      </c>
    </row>
    <row r="28" spans="1:14" ht="15" thickBot="1" x14ac:dyDescent="0.35">
      <c r="A28" s="557" t="s">
        <v>467</v>
      </c>
      <c r="B28" s="519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54"/>
      <c r="N28" s="560">
        <f t="shared" si="15"/>
        <v>0</v>
      </c>
    </row>
    <row r="29" spans="1:14" ht="14.25" thickBot="1" x14ac:dyDescent="0.3">
      <c r="A29" s="512" t="s">
        <v>24</v>
      </c>
      <c r="B29" s="562">
        <f t="shared" ref="B29:N29" si="16">SUM(B30:B33)</f>
        <v>2656</v>
      </c>
      <c r="C29" s="562">
        <f t="shared" si="16"/>
        <v>0</v>
      </c>
      <c r="D29" s="562">
        <f t="shared" si="16"/>
        <v>3561.0610000000001</v>
      </c>
      <c r="E29" s="562">
        <f t="shared" si="16"/>
        <v>3234</v>
      </c>
      <c r="F29" s="562">
        <f t="shared" si="16"/>
        <v>894</v>
      </c>
      <c r="G29" s="562">
        <f t="shared" si="16"/>
        <v>3523</v>
      </c>
      <c r="H29" s="562">
        <f t="shared" si="16"/>
        <v>1362.751</v>
      </c>
      <c r="I29" s="562">
        <f t="shared" si="16"/>
        <v>2669.9140000000002</v>
      </c>
      <c r="J29" s="562">
        <f t="shared" si="16"/>
        <v>573.54700000000003</v>
      </c>
      <c r="K29" s="562">
        <f t="shared" si="16"/>
        <v>2945.1329999999998</v>
      </c>
      <c r="L29" s="562">
        <f t="shared" si="16"/>
        <v>1190.491</v>
      </c>
      <c r="M29" s="563">
        <f t="shared" si="16"/>
        <v>3781.5990000000006</v>
      </c>
      <c r="N29" s="513">
        <f t="shared" si="16"/>
        <v>26391.495999999999</v>
      </c>
    </row>
    <row r="30" spans="1:14" ht="14.25" x14ac:dyDescent="0.3">
      <c r="A30" s="555" t="s">
        <v>342</v>
      </c>
      <c r="B30" s="516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52"/>
      <c r="N30" s="549">
        <f>SUM(B30:M30)</f>
        <v>0</v>
      </c>
    </row>
    <row r="31" spans="1:14" ht="14.25" x14ac:dyDescent="0.3">
      <c r="A31" s="555" t="s">
        <v>343</v>
      </c>
      <c r="B31" s="518">
        <v>0</v>
      </c>
      <c r="C31" s="487">
        <v>0</v>
      </c>
      <c r="D31" s="487">
        <v>0</v>
      </c>
      <c r="E31" s="487">
        <v>0</v>
      </c>
      <c r="F31" s="487">
        <v>0</v>
      </c>
      <c r="G31" s="487">
        <v>0</v>
      </c>
      <c r="H31" s="487">
        <v>0</v>
      </c>
      <c r="I31" s="487">
        <v>0</v>
      </c>
      <c r="J31" s="487">
        <v>0</v>
      </c>
      <c r="K31" s="487">
        <v>0</v>
      </c>
      <c r="L31" s="487">
        <v>0</v>
      </c>
      <c r="M31" s="553">
        <v>0</v>
      </c>
      <c r="N31" s="549">
        <f t="shared" ref="N31:N33" si="17">SUM(B31:M31)</f>
        <v>0</v>
      </c>
    </row>
    <row r="32" spans="1:14" ht="14.25" x14ac:dyDescent="0.3">
      <c r="A32" s="555" t="s">
        <v>24</v>
      </c>
      <c r="B32" s="518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553"/>
      <c r="N32" s="549">
        <f t="shared" si="17"/>
        <v>0</v>
      </c>
    </row>
    <row r="33" spans="1:14" ht="15" thickBot="1" x14ac:dyDescent="0.35">
      <c r="A33" s="555" t="s">
        <v>25</v>
      </c>
      <c r="B33" s="519">
        <v>2656</v>
      </c>
      <c r="C33" s="520">
        <v>0</v>
      </c>
      <c r="D33" s="520">
        <v>3561.0610000000001</v>
      </c>
      <c r="E33" s="520">
        <v>3234</v>
      </c>
      <c r="F33" s="520">
        <v>894</v>
      </c>
      <c r="G33" s="520">
        <v>3523</v>
      </c>
      <c r="H33" s="520">
        <v>1362.751</v>
      </c>
      <c r="I33" s="520">
        <v>2669.9140000000002</v>
      </c>
      <c r="J33" s="520">
        <v>573.54700000000003</v>
      </c>
      <c r="K33" s="520">
        <v>2945.1329999999998</v>
      </c>
      <c r="L33" s="520">
        <v>1190.491</v>
      </c>
      <c r="M33" s="554">
        <v>3781.5990000000006</v>
      </c>
      <c r="N33" s="549">
        <f t="shared" si="17"/>
        <v>26391.495999999999</v>
      </c>
    </row>
    <row r="34" spans="1:14" ht="14.25" thickBot="1" x14ac:dyDescent="0.3">
      <c r="A34" s="349" t="s">
        <v>344</v>
      </c>
      <c r="B34" s="562">
        <f>SUM(B35:B47)</f>
        <v>6722</v>
      </c>
      <c r="C34" s="562">
        <f t="shared" ref="C34:N34" si="18">SUM(C35:C47)</f>
        <v>0</v>
      </c>
      <c r="D34" s="562">
        <f t="shared" si="18"/>
        <v>8770.476999999999</v>
      </c>
      <c r="E34" s="562">
        <f t="shared" si="18"/>
        <v>6808</v>
      </c>
      <c r="F34" s="562">
        <f t="shared" si="18"/>
        <v>1459</v>
      </c>
      <c r="G34" s="562">
        <f t="shared" si="18"/>
        <v>6610</v>
      </c>
      <c r="H34" s="562">
        <f t="shared" si="18"/>
        <v>2319.576</v>
      </c>
      <c r="I34" s="562">
        <f t="shared" si="18"/>
        <v>5834.7690000000011</v>
      </c>
      <c r="J34" s="562">
        <f t="shared" si="18"/>
        <v>1056.1589999999999</v>
      </c>
      <c r="K34" s="562">
        <f t="shared" si="18"/>
        <v>5114.5360000000001</v>
      </c>
      <c r="L34" s="562">
        <f t="shared" si="18"/>
        <v>2335.3209999999999</v>
      </c>
      <c r="M34" s="563">
        <f t="shared" si="18"/>
        <v>6837.331000000001</v>
      </c>
      <c r="N34" s="350">
        <f t="shared" si="18"/>
        <v>53867.169000000002</v>
      </c>
    </row>
    <row r="35" spans="1:14" ht="14.25" x14ac:dyDescent="0.3">
      <c r="A35" s="555" t="s">
        <v>374</v>
      </c>
      <c r="B35" s="516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52"/>
      <c r="N35" s="549">
        <f>SUM(B35:M35)</f>
        <v>0</v>
      </c>
    </row>
    <row r="36" spans="1:14" ht="14.25" x14ac:dyDescent="0.3">
      <c r="A36" s="555" t="s">
        <v>307</v>
      </c>
      <c r="B36" s="518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553"/>
      <c r="N36" s="549">
        <f t="shared" ref="N36:N47" si="19">SUM(B36:M36)</f>
        <v>0</v>
      </c>
    </row>
    <row r="37" spans="1:14" ht="14.25" x14ac:dyDescent="0.3">
      <c r="A37" s="555" t="s">
        <v>345</v>
      </c>
      <c r="B37" s="518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553"/>
      <c r="N37" s="549">
        <f t="shared" si="19"/>
        <v>0</v>
      </c>
    </row>
    <row r="38" spans="1:14" ht="14.25" x14ac:dyDescent="0.3">
      <c r="A38" s="555" t="s">
        <v>346</v>
      </c>
      <c r="B38" s="518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553"/>
      <c r="N38" s="549">
        <f t="shared" si="19"/>
        <v>0</v>
      </c>
    </row>
    <row r="39" spans="1:14" ht="14.25" x14ac:dyDescent="0.3">
      <c r="A39" s="555" t="s">
        <v>461</v>
      </c>
      <c r="B39" s="518">
        <v>0</v>
      </c>
      <c r="C39" s="487">
        <v>0</v>
      </c>
      <c r="D39" s="487">
        <v>0</v>
      </c>
      <c r="E39" s="487">
        <v>0</v>
      </c>
      <c r="F39" s="487">
        <v>0</v>
      </c>
      <c r="G39" s="487">
        <v>0</v>
      </c>
      <c r="H39" s="487">
        <v>0</v>
      </c>
      <c r="I39" s="487">
        <v>0</v>
      </c>
      <c r="J39" s="487">
        <v>0</v>
      </c>
      <c r="K39" s="487">
        <v>0</v>
      </c>
      <c r="L39" s="487">
        <v>0</v>
      </c>
      <c r="M39" s="553">
        <v>0</v>
      </c>
      <c r="N39" s="549">
        <f t="shared" si="19"/>
        <v>0</v>
      </c>
    </row>
    <row r="40" spans="1:14" ht="14.25" x14ac:dyDescent="0.3">
      <c r="A40" s="555" t="s">
        <v>462</v>
      </c>
      <c r="B40" s="518">
        <v>0</v>
      </c>
      <c r="C40" s="487">
        <v>0</v>
      </c>
      <c r="D40" s="487">
        <v>0</v>
      </c>
      <c r="E40" s="487">
        <v>0</v>
      </c>
      <c r="F40" s="487">
        <v>0</v>
      </c>
      <c r="G40" s="487">
        <v>0</v>
      </c>
      <c r="H40" s="487">
        <v>0</v>
      </c>
      <c r="I40" s="487">
        <v>0</v>
      </c>
      <c r="J40" s="487">
        <v>0</v>
      </c>
      <c r="K40" s="487">
        <v>0</v>
      </c>
      <c r="L40" s="487">
        <v>0</v>
      </c>
      <c r="M40" s="553">
        <v>0</v>
      </c>
      <c r="N40" s="549">
        <f t="shared" si="19"/>
        <v>0</v>
      </c>
    </row>
    <row r="41" spans="1:14" ht="14.25" x14ac:dyDescent="0.3">
      <c r="A41" s="555" t="s">
        <v>463</v>
      </c>
      <c r="B41" s="518">
        <v>6722</v>
      </c>
      <c r="C41" s="487">
        <v>0</v>
      </c>
      <c r="D41" s="487">
        <v>8770.476999999999</v>
      </c>
      <c r="E41" s="487">
        <v>6808</v>
      </c>
      <c r="F41" s="487">
        <v>1459</v>
      </c>
      <c r="G41" s="487">
        <v>6610</v>
      </c>
      <c r="H41" s="487">
        <v>2319.576</v>
      </c>
      <c r="I41" s="487">
        <v>5834.7690000000011</v>
      </c>
      <c r="J41" s="487">
        <v>1056.1589999999999</v>
      </c>
      <c r="K41" s="487">
        <v>5114.5360000000001</v>
      </c>
      <c r="L41" s="487">
        <v>2335.3209999999999</v>
      </c>
      <c r="M41" s="553">
        <v>6837.331000000001</v>
      </c>
      <c r="N41" s="549">
        <f t="shared" si="19"/>
        <v>53867.169000000002</v>
      </c>
    </row>
    <row r="42" spans="1:14" ht="14.25" x14ac:dyDescent="0.3">
      <c r="A42" s="555" t="s">
        <v>306</v>
      </c>
      <c r="B42" s="518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553"/>
      <c r="N42" s="549">
        <f t="shared" si="19"/>
        <v>0</v>
      </c>
    </row>
    <row r="43" spans="1:14" ht="14.25" x14ac:dyDescent="0.3">
      <c r="A43" s="555" t="s">
        <v>347</v>
      </c>
      <c r="B43" s="518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553"/>
      <c r="N43" s="549">
        <f t="shared" si="19"/>
        <v>0</v>
      </c>
    </row>
    <row r="44" spans="1:14" ht="14.25" x14ac:dyDescent="0.3">
      <c r="A44" s="555" t="s">
        <v>436</v>
      </c>
      <c r="B44" s="518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553"/>
      <c r="N44" s="549">
        <f t="shared" si="19"/>
        <v>0</v>
      </c>
    </row>
    <row r="45" spans="1:14" ht="14.25" x14ac:dyDescent="0.3">
      <c r="A45" s="555" t="s">
        <v>437</v>
      </c>
      <c r="B45" s="518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553"/>
      <c r="N45" s="549">
        <f t="shared" si="19"/>
        <v>0</v>
      </c>
    </row>
    <row r="46" spans="1:14" ht="14.25" x14ac:dyDescent="0.3">
      <c r="A46" s="555" t="s">
        <v>438</v>
      </c>
      <c r="B46" s="518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553"/>
      <c r="N46" s="549">
        <f t="shared" si="19"/>
        <v>0</v>
      </c>
    </row>
    <row r="47" spans="1:14" ht="15" thickBot="1" x14ac:dyDescent="0.35">
      <c r="A47" s="564" t="s">
        <v>344</v>
      </c>
      <c r="B47" s="519"/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54"/>
      <c r="N47" s="549">
        <f t="shared" si="19"/>
        <v>0</v>
      </c>
    </row>
    <row r="48" spans="1:14" ht="14.25" thickBot="1" x14ac:dyDescent="0.3">
      <c r="A48" s="349" t="s">
        <v>348</v>
      </c>
      <c r="B48" s="562">
        <f>SUM(B49:B58)</f>
        <v>0</v>
      </c>
      <c r="C48" s="562">
        <f t="shared" ref="C48:N48" si="20">SUM(C49:C58)</f>
        <v>0</v>
      </c>
      <c r="D48" s="562">
        <f t="shared" si="20"/>
        <v>0</v>
      </c>
      <c r="E48" s="562">
        <f t="shared" si="20"/>
        <v>0</v>
      </c>
      <c r="F48" s="562">
        <f t="shared" si="20"/>
        <v>0</v>
      </c>
      <c r="G48" s="562">
        <f t="shared" si="20"/>
        <v>0</v>
      </c>
      <c r="H48" s="562">
        <f t="shared" si="20"/>
        <v>0</v>
      </c>
      <c r="I48" s="562">
        <f t="shared" si="20"/>
        <v>0</v>
      </c>
      <c r="J48" s="562">
        <f t="shared" si="20"/>
        <v>0</v>
      </c>
      <c r="K48" s="562">
        <f t="shared" si="20"/>
        <v>0</v>
      </c>
      <c r="L48" s="562">
        <f t="shared" si="20"/>
        <v>0</v>
      </c>
      <c r="M48" s="563">
        <f t="shared" si="20"/>
        <v>0</v>
      </c>
      <c r="N48" s="350">
        <f t="shared" si="20"/>
        <v>0</v>
      </c>
    </row>
    <row r="49" spans="1:14" ht="14.25" x14ac:dyDescent="0.3">
      <c r="A49" s="555" t="s">
        <v>308</v>
      </c>
      <c r="B49" s="516"/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52"/>
      <c r="N49" s="549">
        <f t="shared" ref="N49:N58" si="21">SUM(B49:M49)</f>
        <v>0</v>
      </c>
    </row>
    <row r="50" spans="1:14" ht="14.25" x14ac:dyDescent="0.3">
      <c r="A50" s="548" t="s">
        <v>349</v>
      </c>
      <c r="B50" s="518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553"/>
      <c r="N50" s="549">
        <f t="shared" si="21"/>
        <v>0</v>
      </c>
    </row>
    <row r="51" spans="1:14" ht="14.25" x14ac:dyDescent="0.3">
      <c r="A51" s="548" t="s">
        <v>350</v>
      </c>
      <c r="B51" s="518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553"/>
      <c r="N51" s="549">
        <f t="shared" si="21"/>
        <v>0</v>
      </c>
    </row>
    <row r="52" spans="1:14" ht="14.25" x14ac:dyDescent="0.3">
      <c r="A52" s="548" t="s">
        <v>351</v>
      </c>
      <c r="B52" s="518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553"/>
      <c r="N52" s="549">
        <f t="shared" si="21"/>
        <v>0</v>
      </c>
    </row>
    <row r="53" spans="1:14" ht="12" customHeight="1" x14ac:dyDescent="0.3">
      <c r="A53" s="548" t="s">
        <v>414</v>
      </c>
      <c r="B53" s="518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553"/>
      <c r="N53" s="549">
        <f t="shared" si="21"/>
        <v>0</v>
      </c>
    </row>
    <row r="54" spans="1:14" ht="14.25" x14ac:dyDescent="0.3">
      <c r="A54" s="548" t="s">
        <v>415</v>
      </c>
      <c r="B54" s="518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553"/>
      <c r="N54" s="549">
        <f t="shared" si="21"/>
        <v>0</v>
      </c>
    </row>
    <row r="55" spans="1:14" ht="14.25" x14ac:dyDescent="0.3">
      <c r="A55" s="548" t="s">
        <v>440</v>
      </c>
      <c r="B55" s="518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553"/>
      <c r="N55" s="549">
        <f t="shared" si="21"/>
        <v>0</v>
      </c>
    </row>
    <row r="56" spans="1:14" ht="14.25" x14ac:dyDescent="0.3">
      <c r="A56" s="548" t="s">
        <v>441</v>
      </c>
      <c r="B56" s="518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553"/>
      <c r="N56" s="549">
        <f t="shared" si="21"/>
        <v>0</v>
      </c>
    </row>
    <row r="57" spans="1:14" ht="14.25" x14ac:dyDescent="0.3">
      <c r="A57" s="548" t="s">
        <v>442</v>
      </c>
      <c r="B57" s="518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553"/>
      <c r="N57" s="559">
        <f t="shared" si="21"/>
        <v>0</v>
      </c>
    </row>
    <row r="58" spans="1:14" ht="15" thickBot="1" x14ac:dyDescent="0.35">
      <c r="A58" s="564" t="s">
        <v>468</v>
      </c>
      <c r="B58" s="519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54"/>
      <c r="N58" s="549">
        <f t="shared" si="21"/>
        <v>0</v>
      </c>
    </row>
    <row r="59" spans="1:14" ht="14.25" thickBot="1" x14ac:dyDescent="0.3">
      <c r="A59" s="349" t="s">
        <v>352</v>
      </c>
      <c r="B59" s="562">
        <f>+SUM(B60:B61)</f>
        <v>0</v>
      </c>
      <c r="C59" s="562">
        <f t="shared" ref="C59:N59" si="22">+SUM(C60:C61)</f>
        <v>0</v>
      </c>
      <c r="D59" s="562">
        <f t="shared" si="22"/>
        <v>0</v>
      </c>
      <c r="E59" s="562">
        <f t="shared" si="22"/>
        <v>0</v>
      </c>
      <c r="F59" s="562">
        <f t="shared" si="22"/>
        <v>0</v>
      </c>
      <c r="G59" s="562">
        <f t="shared" si="22"/>
        <v>0</v>
      </c>
      <c r="H59" s="562">
        <f t="shared" si="22"/>
        <v>0</v>
      </c>
      <c r="I59" s="562">
        <f t="shared" si="22"/>
        <v>0</v>
      </c>
      <c r="J59" s="562">
        <f t="shared" si="22"/>
        <v>0</v>
      </c>
      <c r="K59" s="562">
        <f t="shared" si="22"/>
        <v>0</v>
      </c>
      <c r="L59" s="562">
        <f t="shared" si="22"/>
        <v>0</v>
      </c>
      <c r="M59" s="563">
        <f t="shared" si="22"/>
        <v>0</v>
      </c>
      <c r="N59" s="350">
        <f t="shared" si="22"/>
        <v>0</v>
      </c>
    </row>
    <row r="60" spans="1:14" ht="14.25" x14ac:dyDescent="0.3">
      <c r="A60" s="547" t="s">
        <v>353</v>
      </c>
      <c r="B60" s="516"/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52"/>
      <c r="N60" s="558">
        <f>SUM(B60:M60)</f>
        <v>0</v>
      </c>
    </row>
    <row r="61" spans="1:14" ht="15" thickBot="1" x14ac:dyDescent="0.35">
      <c r="A61" s="564" t="s">
        <v>352</v>
      </c>
      <c r="B61" s="519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54"/>
      <c r="N61" s="549">
        <f>SUM(B61:M61)</f>
        <v>0</v>
      </c>
    </row>
    <row r="62" spans="1:14" ht="14.25" thickBot="1" x14ac:dyDescent="0.3">
      <c r="A62" s="349" t="s">
        <v>354</v>
      </c>
      <c r="B62" s="562">
        <f>SUM(B63:B69)</f>
        <v>3916</v>
      </c>
      <c r="C62" s="562">
        <f t="shared" ref="C62:N62" si="23">SUM(C63:C69)</f>
        <v>3877</v>
      </c>
      <c r="D62" s="562">
        <f t="shared" si="23"/>
        <v>3993.4280000000003</v>
      </c>
      <c r="E62" s="562">
        <f t="shared" si="23"/>
        <v>3656</v>
      </c>
      <c r="F62" s="562">
        <f t="shared" si="23"/>
        <v>3387</v>
      </c>
      <c r="G62" s="562">
        <f t="shared" si="23"/>
        <v>2666</v>
      </c>
      <c r="H62" s="562">
        <f t="shared" si="23"/>
        <v>3566.0409999999997</v>
      </c>
      <c r="I62" s="562">
        <f t="shared" si="23"/>
        <v>2952.7000000000003</v>
      </c>
      <c r="J62" s="562">
        <f t="shared" si="23"/>
        <v>3514.7550000000001</v>
      </c>
      <c r="K62" s="562">
        <f t="shared" si="23"/>
        <v>3844.3329999999996</v>
      </c>
      <c r="L62" s="562">
        <f t="shared" si="23"/>
        <v>3567.6730000000002</v>
      </c>
      <c r="M62" s="563">
        <f t="shared" si="23"/>
        <v>3566.0189999999998</v>
      </c>
      <c r="N62" s="350">
        <f t="shared" si="23"/>
        <v>42506.949000000008</v>
      </c>
    </row>
    <row r="63" spans="1:14" ht="14.25" x14ac:dyDescent="0.3">
      <c r="A63" s="555" t="s">
        <v>375</v>
      </c>
      <c r="B63" s="516"/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52"/>
      <c r="N63" s="549">
        <f>SUM(B63:M63)</f>
        <v>0</v>
      </c>
    </row>
    <row r="64" spans="1:14" ht="14.25" x14ac:dyDescent="0.3">
      <c r="A64" s="555" t="s">
        <v>355</v>
      </c>
      <c r="B64" s="518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553"/>
      <c r="N64" s="549">
        <f t="shared" ref="N64:N69" si="24">SUM(B64:M64)</f>
        <v>0</v>
      </c>
    </row>
    <row r="65" spans="1:14" ht="14.25" x14ac:dyDescent="0.3">
      <c r="A65" s="555" t="s">
        <v>376</v>
      </c>
      <c r="B65" s="518"/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553"/>
      <c r="N65" s="549">
        <f t="shared" si="24"/>
        <v>0</v>
      </c>
    </row>
    <row r="66" spans="1:14" ht="14.25" x14ac:dyDescent="0.3">
      <c r="A66" s="548" t="s">
        <v>356</v>
      </c>
      <c r="B66" s="518">
        <v>3916</v>
      </c>
      <c r="C66" s="487">
        <v>3877</v>
      </c>
      <c r="D66" s="487">
        <v>3993.4280000000003</v>
      </c>
      <c r="E66" s="487">
        <v>3656</v>
      </c>
      <c r="F66" s="487">
        <v>3387</v>
      </c>
      <c r="G66" s="487">
        <v>2666</v>
      </c>
      <c r="H66" s="487">
        <v>3566.0409999999997</v>
      </c>
      <c r="I66" s="487">
        <v>2952.7000000000003</v>
      </c>
      <c r="J66" s="487">
        <v>3514.7550000000001</v>
      </c>
      <c r="K66" s="487">
        <v>3844.3329999999996</v>
      </c>
      <c r="L66" s="487">
        <v>3567.6730000000002</v>
      </c>
      <c r="M66" s="553">
        <v>3566.0189999999998</v>
      </c>
      <c r="N66" s="549">
        <f t="shared" si="24"/>
        <v>42506.949000000008</v>
      </c>
    </row>
    <row r="67" spans="1:14" ht="14.25" x14ac:dyDescent="0.3">
      <c r="A67" s="548" t="s">
        <v>393</v>
      </c>
      <c r="B67" s="518"/>
      <c r="C67" s="487"/>
      <c r="D67" s="487"/>
      <c r="E67" s="487"/>
      <c r="F67" s="487"/>
      <c r="G67" s="487"/>
      <c r="H67" s="487"/>
      <c r="I67" s="487"/>
      <c r="J67" s="487"/>
      <c r="K67" s="487"/>
      <c r="L67" s="487"/>
      <c r="M67" s="553"/>
      <c r="N67" s="549">
        <f t="shared" si="24"/>
        <v>0</v>
      </c>
    </row>
    <row r="68" spans="1:14" ht="14.25" x14ac:dyDescent="0.3">
      <c r="A68" s="556" t="s">
        <v>457</v>
      </c>
      <c r="B68" s="518"/>
      <c r="C68" s="487"/>
      <c r="D68" s="487"/>
      <c r="E68" s="487"/>
      <c r="F68" s="487"/>
      <c r="G68" s="487"/>
      <c r="H68" s="487"/>
      <c r="I68" s="487"/>
      <c r="J68" s="487"/>
      <c r="K68" s="487"/>
      <c r="L68" s="487"/>
      <c r="M68" s="553"/>
      <c r="N68" s="549">
        <f t="shared" si="24"/>
        <v>0</v>
      </c>
    </row>
    <row r="69" spans="1:14" ht="15" thickBot="1" x14ac:dyDescent="0.35">
      <c r="A69" s="556" t="s">
        <v>443</v>
      </c>
      <c r="B69" s="519"/>
      <c r="C69" s="520"/>
      <c r="D69" s="520"/>
      <c r="E69" s="520"/>
      <c r="F69" s="520"/>
      <c r="G69" s="520"/>
      <c r="H69" s="520"/>
      <c r="I69" s="520"/>
      <c r="J69" s="520"/>
      <c r="K69" s="520"/>
      <c r="L69" s="520"/>
      <c r="M69" s="554"/>
      <c r="N69" s="549">
        <f t="shared" si="24"/>
        <v>0</v>
      </c>
    </row>
    <row r="70" spans="1:14" ht="14.25" thickBot="1" x14ac:dyDescent="0.3">
      <c r="A70" s="349" t="s">
        <v>357</v>
      </c>
      <c r="B70" s="562">
        <f t="shared" ref="B70" si="25">SUM(B71:B75)</f>
        <v>10357</v>
      </c>
      <c r="C70" s="562">
        <f t="shared" ref="C70" si="26">SUM(C71:C75)</f>
        <v>0</v>
      </c>
      <c r="D70" s="562">
        <f t="shared" ref="D70" si="27">SUM(D71:D75)</f>
        <v>13786.741000000002</v>
      </c>
      <c r="E70" s="562">
        <f t="shared" ref="E70" si="28">SUM(E71:E75)</f>
        <v>10029</v>
      </c>
      <c r="F70" s="562">
        <f t="shared" ref="F70" si="29">SUM(F71:F75)</f>
        <v>3021</v>
      </c>
      <c r="G70" s="562">
        <f t="shared" ref="G70" si="30">SUM(G71:G75)</f>
        <v>13719</v>
      </c>
      <c r="H70" s="562">
        <f t="shared" ref="H70" si="31">SUM(H71:H75)</f>
        <v>5788.3770000000004</v>
      </c>
      <c r="I70" s="562">
        <f t="shared" ref="I70" si="32">SUM(I71:I75)</f>
        <v>13503.852000000001</v>
      </c>
      <c r="J70" s="562">
        <f t="shared" ref="J70" si="33">SUM(J71:J75)</f>
        <v>2223.4619999999995</v>
      </c>
      <c r="K70" s="562">
        <f t="shared" ref="K70" si="34">SUM(K71:K75)</f>
        <v>9770.9440000000013</v>
      </c>
      <c r="L70" s="562">
        <f t="shared" ref="L70" si="35">SUM(L71:L75)</f>
        <v>4293.3979999999992</v>
      </c>
      <c r="M70" s="563">
        <f t="shared" ref="M70" si="36">SUM(M71:M75)</f>
        <v>7881.0429999999997</v>
      </c>
      <c r="N70" s="350">
        <f t="shared" ref="N70" si="37">SUM(N71:N75)</f>
        <v>94373.81700000001</v>
      </c>
    </row>
    <row r="71" spans="1:14" ht="14.25" x14ac:dyDescent="0.3">
      <c r="A71" s="555" t="s">
        <v>358</v>
      </c>
      <c r="B71" s="516"/>
      <c r="C71" s="517"/>
      <c r="D71" s="517"/>
      <c r="E71" s="517"/>
      <c r="F71" s="517"/>
      <c r="G71" s="517"/>
      <c r="H71" s="517"/>
      <c r="I71" s="517"/>
      <c r="J71" s="517"/>
      <c r="K71" s="517"/>
      <c r="L71" s="517"/>
      <c r="M71" s="552"/>
      <c r="N71" s="549">
        <f>SUM(B71:M71)</f>
        <v>0</v>
      </c>
    </row>
    <row r="72" spans="1:14" ht="14.25" x14ac:dyDescent="0.3">
      <c r="A72" s="555" t="s">
        <v>394</v>
      </c>
      <c r="B72" s="518"/>
      <c r="C72" s="487"/>
      <c r="D72" s="487"/>
      <c r="E72" s="487"/>
      <c r="F72" s="487"/>
      <c r="G72" s="487"/>
      <c r="H72" s="487"/>
      <c r="I72" s="487"/>
      <c r="J72" s="487"/>
      <c r="K72" s="487"/>
      <c r="L72" s="487"/>
      <c r="M72" s="553"/>
      <c r="N72" s="549">
        <f t="shared" ref="N72:N75" si="38">SUM(B72:M72)</f>
        <v>0</v>
      </c>
    </row>
    <row r="73" spans="1:14" ht="14.25" x14ac:dyDescent="0.3">
      <c r="A73" s="548" t="s">
        <v>357</v>
      </c>
      <c r="B73" s="518">
        <v>10357</v>
      </c>
      <c r="C73" s="487">
        <v>0</v>
      </c>
      <c r="D73" s="487">
        <v>13786.741000000002</v>
      </c>
      <c r="E73" s="487">
        <v>10029</v>
      </c>
      <c r="F73" s="487">
        <v>3021</v>
      </c>
      <c r="G73" s="487">
        <v>13719</v>
      </c>
      <c r="H73" s="487">
        <v>5788.3770000000004</v>
      </c>
      <c r="I73" s="487">
        <v>13503.852000000001</v>
      </c>
      <c r="J73" s="487">
        <v>2223.4619999999995</v>
      </c>
      <c r="K73" s="487">
        <v>9770.9440000000013</v>
      </c>
      <c r="L73" s="487">
        <v>4293.3979999999992</v>
      </c>
      <c r="M73" s="553">
        <v>7881.0429999999997</v>
      </c>
      <c r="N73" s="549">
        <f t="shared" si="38"/>
        <v>94373.81700000001</v>
      </c>
    </row>
    <row r="74" spans="1:14" ht="14.25" x14ac:dyDescent="0.3">
      <c r="A74" s="548" t="s">
        <v>359</v>
      </c>
      <c r="B74" s="518"/>
      <c r="C74" s="487"/>
      <c r="D74" s="487"/>
      <c r="E74" s="487"/>
      <c r="F74" s="487"/>
      <c r="G74" s="487"/>
      <c r="H74" s="487"/>
      <c r="I74" s="487"/>
      <c r="J74" s="487"/>
      <c r="K74" s="487"/>
      <c r="L74" s="487"/>
      <c r="M74" s="553"/>
      <c r="N74" s="549">
        <f t="shared" si="38"/>
        <v>0</v>
      </c>
    </row>
    <row r="75" spans="1:14" ht="15" thickBot="1" x14ac:dyDescent="0.35">
      <c r="A75" s="548" t="s">
        <v>360</v>
      </c>
      <c r="B75" s="519"/>
      <c r="C75" s="520"/>
      <c r="D75" s="520"/>
      <c r="E75" s="520"/>
      <c r="F75" s="520"/>
      <c r="G75" s="520"/>
      <c r="H75" s="520"/>
      <c r="I75" s="520"/>
      <c r="J75" s="520"/>
      <c r="K75" s="520"/>
      <c r="L75" s="520"/>
      <c r="M75" s="554"/>
      <c r="N75" s="549">
        <f t="shared" si="38"/>
        <v>0</v>
      </c>
    </row>
    <row r="76" spans="1:14" ht="14.25" thickBot="1" x14ac:dyDescent="0.3">
      <c r="A76" s="349" t="s">
        <v>361</v>
      </c>
      <c r="B76" s="562">
        <f t="shared" ref="B76:N76" si="39">SUM(B77:B94)</f>
        <v>0</v>
      </c>
      <c r="C76" s="562">
        <f t="shared" si="39"/>
        <v>0</v>
      </c>
      <c r="D76" s="562">
        <f t="shared" si="39"/>
        <v>0</v>
      </c>
      <c r="E76" s="562">
        <f t="shared" si="39"/>
        <v>0</v>
      </c>
      <c r="F76" s="562">
        <f t="shared" si="39"/>
        <v>0</v>
      </c>
      <c r="G76" s="562">
        <f t="shared" si="39"/>
        <v>0</v>
      </c>
      <c r="H76" s="562">
        <f t="shared" si="39"/>
        <v>0</v>
      </c>
      <c r="I76" s="562">
        <f t="shared" si="39"/>
        <v>0</v>
      </c>
      <c r="J76" s="562">
        <f t="shared" si="39"/>
        <v>0</v>
      </c>
      <c r="K76" s="562">
        <f t="shared" si="39"/>
        <v>0</v>
      </c>
      <c r="L76" s="562">
        <f t="shared" si="39"/>
        <v>0</v>
      </c>
      <c r="M76" s="563">
        <f t="shared" si="39"/>
        <v>0</v>
      </c>
      <c r="N76" s="350">
        <f t="shared" si="39"/>
        <v>0</v>
      </c>
    </row>
    <row r="77" spans="1:14" ht="14.25" x14ac:dyDescent="0.3">
      <c r="A77" s="555" t="s">
        <v>362</v>
      </c>
      <c r="B77" s="516"/>
      <c r="C77" s="517"/>
      <c r="D77" s="517"/>
      <c r="E77" s="517"/>
      <c r="F77" s="517"/>
      <c r="G77" s="517"/>
      <c r="H77" s="517"/>
      <c r="I77" s="517"/>
      <c r="J77" s="517"/>
      <c r="K77" s="517"/>
      <c r="L77" s="517"/>
      <c r="M77" s="552"/>
      <c r="N77" s="549">
        <f>SUM(B77:M77)</f>
        <v>0</v>
      </c>
    </row>
    <row r="78" spans="1:14" ht="14.25" x14ac:dyDescent="0.3">
      <c r="A78" s="548" t="s">
        <v>363</v>
      </c>
      <c r="B78" s="518"/>
      <c r="C78" s="487"/>
      <c r="D78" s="487"/>
      <c r="E78" s="487"/>
      <c r="F78" s="487"/>
      <c r="G78" s="487"/>
      <c r="H78" s="487"/>
      <c r="I78" s="487"/>
      <c r="J78" s="487"/>
      <c r="K78" s="487"/>
      <c r="L78" s="487"/>
      <c r="M78" s="553"/>
      <c r="N78" s="549">
        <f t="shared" ref="N78:N105" si="40">SUM(B78:M78)</f>
        <v>0</v>
      </c>
    </row>
    <row r="79" spans="1:14" ht="14.25" x14ac:dyDescent="0.3">
      <c r="A79" s="548" t="s">
        <v>181</v>
      </c>
      <c r="B79" s="518"/>
      <c r="C79" s="487"/>
      <c r="D79" s="487"/>
      <c r="E79" s="487"/>
      <c r="F79" s="487"/>
      <c r="G79" s="487"/>
      <c r="H79" s="487"/>
      <c r="I79" s="487"/>
      <c r="J79" s="487"/>
      <c r="K79" s="487"/>
      <c r="L79" s="487"/>
      <c r="M79" s="553"/>
      <c r="N79" s="549">
        <f t="shared" si="40"/>
        <v>0</v>
      </c>
    </row>
    <row r="80" spans="1:14" ht="14.25" x14ac:dyDescent="0.3">
      <c r="A80" s="548" t="s">
        <v>364</v>
      </c>
      <c r="B80" s="518"/>
      <c r="C80" s="487"/>
      <c r="D80" s="487"/>
      <c r="E80" s="487"/>
      <c r="F80" s="487"/>
      <c r="G80" s="487"/>
      <c r="H80" s="487"/>
      <c r="I80" s="487"/>
      <c r="J80" s="487"/>
      <c r="K80" s="487"/>
      <c r="L80" s="487"/>
      <c r="M80" s="553"/>
      <c r="N80" s="549">
        <f t="shared" si="40"/>
        <v>0</v>
      </c>
    </row>
    <row r="81" spans="1:14" ht="14.25" x14ac:dyDescent="0.3">
      <c r="A81" s="548" t="s">
        <v>529</v>
      </c>
      <c r="B81" s="518"/>
      <c r="C81" s="487"/>
      <c r="D81" s="487"/>
      <c r="E81" s="487"/>
      <c r="F81" s="487"/>
      <c r="G81" s="487"/>
      <c r="H81" s="487"/>
      <c r="I81" s="487"/>
      <c r="J81" s="487"/>
      <c r="K81" s="487"/>
      <c r="L81" s="487"/>
      <c r="M81" s="553"/>
      <c r="N81" s="549">
        <f t="shared" si="40"/>
        <v>0</v>
      </c>
    </row>
    <row r="82" spans="1:14" ht="14.25" x14ac:dyDescent="0.3">
      <c r="A82" s="548" t="s">
        <v>365</v>
      </c>
      <c r="B82" s="518"/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553"/>
      <c r="N82" s="549">
        <f t="shared" si="40"/>
        <v>0</v>
      </c>
    </row>
    <row r="83" spans="1:14" ht="14.25" x14ac:dyDescent="0.3">
      <c r="A83" s="548" t="s">
        <v>445</v>
      </c>
      <c r="B83" s="518"/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553"/>
      <c r="N83" s="549">
        <f t="shared" si="40"/>
        <v>0</v>
      </c>
    </row>
    <row r="84" spans="1:14" ht="14.25" x14ac:dyDescent="0.3">
      <c r="A84" s="548" t="s">
        <v>155</v>
      </c>
      <c r="B84" s="518"/>
      <c r="C84" s="487"/>
      <c r="D84" s="487"/>
      <c r="E84" s="487"/>
      <c r="F84" s="487"/>
      <c r="G84" s="487"/>
      <c r="H84" s="487"/>
      <c r="I84" s="487"/>
      <c r="J84" s="487"/>
      <c r="K84" s="487"/>
      <c r="L84" s="487"/>
      <c r="M84" s="553"/>
      <c r="N84" s="549">
        <f t="shared" si="40"/>
        <v>0</v>
      </c>
    </row>
    <row r="85" spans="1:14" ht="14.25" x14ac:dyDescent="0.3">
      <c r="A85" s="548" t="s">
        <v>366</v>
      </c>
      <c r="B85" s="518"/>
      <c r="C85" s="487"/>
      <c r="D85" s="487"/>
      <c r="E85" s="487"/>
      <c r="F85" s="487"/>
      <c r="G85" s="487"/>
      <c r="H85" s="487"/>
      <c r="I85" s="487"/>
      <c r="J85" s="487"/>
      <c r="K85" s="487"/>
      <c r="L85" s="487"/>
      <c r="M85" s="553"/>
      <c r="N85" s="549">
        <f t="shared" si="40"/>
        <v>0</v>
      </c>
    </row>
    <row r="86" spans="1:14" ht="14.25" x14ac:dyDescent="0.3">
      <c r="A86" s="548" t="s">
        <v>367</v>
      </c>
      <c r="B86" s="518"/>
      <c r="C86" s="487"/>
      <c r="D86" s="487"/>
      <c r="E86" s="487"/>
      <c r="F86" s="487"/>
      <c r="G86" s="487"/>
      <c r="H86" s="487"/>
      <c r="I86" s="487"/>
      <c r="J86" s="487"/>
      <c r="K86" s="487"/>
      <c r="L86" s="487"/>
      <c r="M86" s="553"/>
      <c r="N86" s="549">
        <f t="shared" si="40"/>
        <v>0</v>
      </c>
    </row>
    <row r="87" spans="1:14" ht="14.25" x14ac:dyDescent="0.3">
      <c r="A87" s="548" t="s">
        <v>368</v>
      </c>
      <c r="B87" s="518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553"/>
      <c r="N87" s="549">
        <f t="shared" si="40"/>
        <v>0</v>
      </c>
    </row>
    <row r="88" spans="1:14" ht="14.25" x14ac:dyDescent="0.3">
      <c r="A88" s="548" t="s">
        <v>369</v>
      </c>
      <c r="B88" s="518"/>
      <c r="C88" s="487"/>
      <c r="D88" s="487"/>
      <c r="E88" s="487"/>
      <c r="F88" s="487"/>
      <c r="G88" s="487"/>
      <c r="H88" s="487"/>
      <c r="I88" s="487"/>
      <c r="J88" s="487"/>
      <c r="K88" s="487"/>
      <c r="L88" s="487"/>
      <c r="M88" s="553"/>
      <c r="N88" s="549">
        <f t="shared" si="40"/>
        <v>0</v>
      </c>
    </row>
    <row r="89" spans="1:14" ht="14.25" x14ac:dyDescent="0.3">
      <c r="A89" s="548" t="s">
        <v>444</v>
      </c>
      <c r="B89" s="518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553"/>
      <c r="N89" s="549">
        <f t="shared" si="40"/>
        <v>0</v>
      </c>
    </row>
    <row r="90" spans="1:14" ht="14.25" x14ac:dyDescent="0.3">
      <c r="A90" s="548" t="s">
        <v>458</v>
      </c>
      <c r="B90" s="518"/>
      <c r="C90" s="487"/>
      <c r="D90" s="487"/>
      <c r="E90" s="487"/>
      <c r="F90" s="487"/>
      <c r="G90" s="487"/>
      <c r="H90" s="487"/>
      <c r="I90" s="487"/>
      <c r="J90" s="487"/>
      <c r="K90" s="487"/>
      <c r="L90" s="487"/>
      <c r="M90" s="553"/>
      <c r="N90" s="549">
        <f t="shared" si="40"/>
        <v>0</v>
      </c>
    </row>
    <row r="91" spans="1:14" ht="14.25" x14ac:dyDescent="0.3">
      <c r="A91" s="548" t="s">
        <v>446</v>
      </c>
      <c r="B91" s="518"/>
      <c r="C91" s="487"/>
      <c r="D91" s="487"/>
      <c r="E91" s="487"/>
      <c r="F91" s="487"/>
      <c r="G91" s="487"/>
      <c r="H91" s="487"/>
      <c r="I91" s="487"/>
      <c r="J91" s="487"/>
      <c r="K91" s="487"/>
      <c r="L91" s="487"/>
      <c r="M91" s="553"/>
      <c r="N91" s="549">
        <f t="shared" si="40"/>
        <v>0</v>
      </c>
    </row>
    <row r="92" spans="1:14" ht="14.25" x14ac:dyDescent="0.3">
      <c r="A92" s="556" t="s">
        <v>448</v>
      </c>
      <c r="B92" s="518"/>
      <c r="C92" s="487"/>
      <c r="D92" s="487"/>
      <c r="E92" s="487"/>
      <c r="F92" s="487"/>
      <c r="G92" s="487"/>
      <c r="H92" s="487"/>
      <c r="I92" s="487"/>
      <c r="J92" s="487"/>
      <c r="K92" s="487"/>
      <c r="L92" s="487"/>
      <c r="M92" s="553"/>
      <c r="N92" s="549">
        <f t="shared" si="40"/>
        <v>0</v>
      </c>
    </row>
    <row r="93" spans="1:14" ht="14.25" x14ac:dyDescent="0.3">
      <c r="A93" s="556" t="s">
        <v>449</v>
      </c>
      <c r="B93" s="518"/>
      <c r="C93" s="487"/>
      <c r="D93" s="487"/>
      <c r="E93" s="487"/>
      <c r="F93" s="487"/>
      <c r="G93" s="487"/>
      <c r="H93" s="487"/>
      <c r="I93" s="487"/>
      <c r="J93" s="487"/>
      <c r="K93" s="487"/>
      <c r="L93" s="487"/>
      <c r="M93" s="553"/>
      <c r="N93" s="549">
        <f t="shared" si="40"/>
        <v>0</v>
      </c>
    </row>
    <row r="94" spans="1:14" ht="15" thickBot="1" x14ac:dyDescent="0.35">
      <c r="A94" s="556" t="s">
        <v>450</v>
      </c>
      <c r="B94" s="519"/>
      <c r="C94" s="520"/>
      <c r="D94" s="520"/>
      <c r="E94" s="520"/>
      <c r="F94" s="520"/>
      <c r="G94" s="520"/>
      <c r="H94" s="520"/>
      <c r="I94" s="520"/>
      <c r="J94" s="520"/>
      <c r="K94" s="520"/>
      <c r="L94" s="520"/>
      <c r="M94" s="554"/>
      <c r="N94" s="549">
        <f t="shared" si="40"/>
        <v>0</v>
      </c>
    </row>
    <row r="95" spans="1:14" ht="14.25" thickBot="1" x14ac:dyDescent="0.3">
      <c r="A95" s="349" t="s">
        <v>370</v>
      </c>
      <c r="B95" s="562">
        <f>SUM(B96:B103)</f>
        <v>0</v>
      </c>
      <c r="C95" s="562">
        <f t="shared" ref="C95:N95" si="41">SUM(C96:C103)</f>
        <v>0</v>
      </c>
      <c r="D95" s="562">
        <f t="shared" si="41"/>
        <v>0</v>
      </c>
      <c r="E95" s="562">
        <f t="shared" si="41"/>
        <v>0</v>
      </c>
      <c r="F95" s="562">
        <f t="shared" si="41"/>
        <v>0</v>
      </c>
      <c r="G95" s="562">
        <f t="shared" si="41"/>
        <v>0</v>
      </c>
      <c r="H95" s="562">
        <f t="shared" si="41"/>
        <v>0</v>
      </c>
      <c r="I95" s="562">
        <f t="shared" si="41"/>
        <v>0</v>
      </c>
      <c r="J95" s="562">
        <f t="shared" si="41"/>
        <v>0</v>
      </c>
      <c r="K95" s="562">
        <f t="shared" si="41"/>
        <v>0</v>
      </c>
      <c r="L95" s="562">
        <f t="shared" si="41"/>
        <v>0</v>
      </c>
      <c r="M95" s="563">
        <f t="shared" si="41"/>
        <v>0</v>
      </c>
      <c r="N95" s="350">
        <f t="shared" si="41"/>
        <v>0</v>
      </c>
    </row>
    <row r="96" spans="1:14" ht="14.25" x14ac:dyDescent="0.3">
      <c r="A96" s="555" t="s">
        <v>182</v>
      </c>
      <c r="B96" s="516"/>
      <c r="C96" s="517"/>
      <c r="D96" s="517"/>
      <c r="E96" s="517"/>
      <c r="F96" s="517"/>
      <c r="G96" s="517"/>
      <c r="H96" s="517"/>
      <c r="I96" s="517"/>
      <c r="J96" s="517"/>
      <c r="K96" s="517"/>
      <c r="L96" s="517"/>
      <c r="M96" s="552"/>
      <c r="N96" s="549">
        <f t="shared" si="40"/>
        <v>0</v>
      </c>
    </row>
    <row r="97" spans="1:14" ht="14.25" x14ac:dyDescent="0.3">
      <c r="A97" s="555" t="s">
        <v>451</v>
      </c>
      <c r="B97" s="518"/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553"/>
      <c r="N97" s="549">
        <f t="shared" si="40"/>
        <v>0</v>
      </c>
    </row>
    <row r="98" spans="1:14" ht="14.25" x14ac:dyDescent="0.3">
      <c r="A98" s="555" t="s">
        <v>371</v>
      </c>
      <c r="B98" s="518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553"/>
      <c r="N98" s="549">
        <f t="shared" si="40"/>
        <v>0</v>
      </c>
    </row>
    <row r="99" spans="1:14" ht="14.25" x14ac:dyDescent="0.3">
      <c r="A99" s="555" t="s">
        <v>452</v>
      </c>
      <c r="B99" s="518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553"/>
      <c r="N99" s="549">
        <f t="shared" si="40"/>
        <v>0</v>
      </c>
    </row>
    <row r="100" spans="1:14" ht="14.25" x14ac:dyDescent="0.3">
      <c r="A100" s="555" t="s">
        <v>453</v>
      </c>
      <c r="B100" s="518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553"/>
      <c r="N100" s="549">
        <f t="shared" si="40"/>
        <v>0</v>
      </c>
    </row>
    <row r="101" spans="1:14" ht="14.25" x14ac:dyDescent="0.3">
      <c r="A101" s="548" t="s">
        <v>454</v>
      </c>
      <c r="B101" s="518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553"/>
      <c r="N101" s="549">
        <f t="shared" si="40"/>
        <v>0</v>
      </c>
    </row>
    <row r="102" spans="1:14" ht="14.25" x14ac:dyDescent="0.3">
      <c r="A102" s="548" t="s">
        <v>455</v>
      </c>
      <c r="B102" s="518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553"/>
      <c r="N102" s="559">
        <f t="shared" si="40"/>
        <v>0</v>
      </c>
    </row>
    <row r="103" spans="1:14" ht="15" thickBot="1" x14ac:dyDescent="0.35">
      <c r="A103" s="564" t="s">
        <v>469</v>
      </c>
      <c r="B103" s="519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54"/>
      <c r="N103" s="549">
        <f t="shared" si="40"/>
        <v>0</v>
      </c>
    </row>
    <row r="104" spans="1:14" ht="14.25" thickBot="1" x14ac:dyDescent="0.3">
      <c r="A104" s="349" t="s">
        <v>183</v>
      </c>
      <c r="B104" s="562">
        <f>B105</f>
        <v>6438</v>
      </c>
      <c r="C104" s="562">
        <f t="shared" ref="C104:N104" si="42">C105</f>
        <v>0</v>
      </c>
      <c r="D104" s="562">
        <f t="shared" si="42"/>
        <v>6011.1779999999999</v>
      </c>
      <c r="E104" s="562">
        <f t="shared" si="42"/>
        <v>4729</v>
      </c>
      <c r="F104" s="562">
        <f t="shared" si="42"/>
        <v>1327</v>
      </c>
      <c r="G104" s="562">
        <f t="shared" si="42"/>
        <v>5996</v>
      </c>
      <c r="H104" s="562">
        <f t="shared" si="42"/>
        <v>2213.4760000000001</v>
      </c>
      <c r="I104" s="562">
        <f t="shared" si="42"/>
        <v>4027.8319999999999</v>
      </c>
      <c r="J104" s="562">
        <f t="shared" si="42"/>
        <v>909.01099999999997</v>
      </c>
      <c r="K104" s="562">
        <f t="shared" si="42"/>
        <v>3878.384</v>
      </c>
      <c r="L104" s="562">
        <f t="shared" si="42"/>
        <v>2228.5940000000001</v>
      </c>
      <c r="M104" s="563">
        <f t="shared" si="42"/>
        <v>8976.7909999999993</v>
      </c>
      <c r="N104" s="350">
        <f t="shared" si="42"/>
        <v>46735.265999999989</v>
      </c>
    </row>
    <row r="105" spans="1:14" ht="15" thickBot="1" x14ac:dyDescent="0.35">
      <c r="A105" s="564" t="s">
        <v>183</v>
      </c>
      <c r="B105" s="567">
        <v>6438</v>
      </c>
      <c r="C105" s="568">
        <v>0</v>
      </c>
      <c r="D105" s="568">
        <v>6011.1779999999999</v>
      </c>
      <c r="E105" s="568">
        <v>4729</v>
      </c>
      <c r="F105" s="568">
        <v>1327</v>
      </c>
      <c r="G105" s="568">
        <v>5996</v>
      </c>
      <c r="H105" s="568">
        <v>2213.4760000000001</v>
      </c>
      <c r="I105" s="568">
        <v>4027.8319999999999</v>
      </c>
      <c r="J105" s="568">
        <v>909.01099999999997</v>
      </c>
      <c r="K105" s="568">
        <v>3878.384</v>
      </c>
      <c r="L105" s="568">
        <v>2228.5940000000001</v>
      </c>
      <c r="M105" s="569">
        <v>8976.7909999999993</v>
      </c>
      <c r="N105" s="549">
        <f t="shared" si="40"/>
        <v>46735.265999999989</v>
      </c>
    </row>
    <row r="106" spans="1:14" ht="14.25" thickBot="1" x14ac:dyDescent="0.3">
      <c r="A106" s="353" t="s">
        <v>15</v>
      </c>
      <c r="B106" s="565">
        <f t="shared" ref="B106:L106" si="43">+B5+B11+B29+B34+B48+B59+B62+B70+B76+B95+B104</f>
        <v>76147</v>
      </c>
      <c r="C106" s="565">
        <f t="shared" si="43"/>
        <v>55874</v>
      </c>
      <c r="D106" s="565">
        <f t="shared" si="43"/>
        <v>91376.86</v>
      </c>
      <c r="E106" s="565">
        <f t="shared" si="43"/>
        <v>78270</v>
      </c>
      <c r="F106" s="565">
        <f t="shared" si="43"/>
        <v>49386</v>
      </c>
      <c r="G106" s="565">
        <f t="shared" si="43"/>
        <v>63090</v>
      </c>
      <c r="H106" s="565">
        <f t="shared" si="43"/>
        <v>57338.301999999996</v>
      </c>
      <c r="I106" s="565">
        <f t="shared" si="43"/>
        <v>65597.093999999997</v>
      </c>
      <c r="J106" s="565">
        <f t="shared" si="43"/>
        <v>46249.366999999998</v>
      </c>
      <c r="K106" s="565">
        <f t="shared" si="43"/>
        <v>69608.611000000004</v>
      </c>
      <c r="L106" s="565">
        <f t="shared" si="43"/>
        <v>56234.866000000002</v>
      </c>
      <c r="M106" s="566">
        <f t="shared" ref="M106:N106" si="44">+M5+M11+M29+M34+M48+M59+M62+M70+M76+M95+M104</f>
        <v>78621.289999999994</v>
      </c>
      <c r="N106" s="354">
        <f t="shared" si="44"/>
        <v>787793.39000000013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P110"/>
  <sheetViews>
    <sheetView zoomScale="87" zoomScaleNormal="87" workbookViewId="0">
      <selection activeCell="I32" sqref="I32"/>
    </sheetView>
  </sheetViews>
  <sheetFormatPr baseColWidth="10" defaultColWidth="11.42578125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6" x14ac:dyDescent="0.25">
      <c r="A1" s="1"/>
    </row>
    <row r="2" spans="1:16" x14ac:dyDescent="0.25">
      <c r="A2" s="6" t="s">
        <v>494</v>
      </c>
    </row>
    <row r="3" spans="1:16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4.25" thickBot="1" x14ac:dyDescent="0.3">
      <c r="A4" s="355"/>
      <c r="B4" s="458" t="s">
        <v>40</v>
      </c>
      <c r="C4" s="459" t="s">
        <v>41</v>
      </c>
      <c r="D4" s="459" t="s">
        <v>42</v>
      </c>
      <c r="E4" s="459" t="s">
        <v>43</v>
      </c>
      <c r="F4" s="459" t="s">
        <v>44</v>
      </c>
      <c r="G4" s="459" t="s">
        <v>45</v>
      </c>
      <c r="H4" s="459" t="s">
        <v>46</v>
      </c>
      <c r="I4" s="459" t="s">
        <v>47</v>
      </c>
      <c r="J4" s="459" t="s">
        <v>48</v>
      </c>
      <c r="K4" s="459" t="s">
        <v>49</v>
      </c>
      <c r="L4" s="459" t="s">
        <v>50</v>
      </c>
      <c r="M4" s="460" t="s">
        <v>51</v>
      </c>
      <c r="N4" s="461" t="s">
        <v>332</v>
      </c>
    </row>
    <row r="5" spans="1:16" ht="14.25" thickBot="1" x14ac:dyDescent="0.3">
      <c r="A5" s="349" t="s">
        <v>23</v>
      </c>
      <c r="B5" s="359">
        <f t="shared" ref="B5" si="0">SUM(B6:B10)</f>
        <v>91489</v>
      </c>
      <c r="C5" s="359">
        <f t="shared" ref="C5:N5" si="1">SUM(C6:C10)</f>
        <v>88965</v>
      </c>
      <c r="D5" s="359">
        <f t="shared" si="1"/>
        <v>94941.255000000005</v>
      </c>
      <c r="E5" s="359">
        <f t="shared" si="1"/>
        <v>84859</v>
      </c>
      <c r="F5" s="359">
        <f t="shared" si="1"/>
        <v>66422</v>
      </c>
      <c r="G5" s="359">
        <f t="shared" si="1"/>
        <v>73737</v>
      </c>
      <c r="H5" s="359">
        <f t="shared" si="1"/>
        <v>89382.67</v>
      </c>
      <c r="I5" s="359">
        <f t="shared" si="1"/>
        <v>78870.252000000008</v>
      </c>
      <c r="J5" s="359">
        <f t="shared" si="1"/>
        <v>85967.260999999999</v>
      </c>
      <c r="K5" s="359">
        <f t="shared" si="1"/>
        <v>83522.453999999998</v>
      </c>
      <c r="L5" s="359">
        <f t="shared" si="1"/>
        <v>79113.743000000002</v>
      </c>
      <c r="M5" s="380">
        <f t="shared" si="1"/>
        <v>88686.428999999989</v>
      </c>
      <c r="N5" s="350">
        <f t="shared" si="1"/>
        <v>1005956.064</v>
      </c>
      <c r="P5" s="478"/>
    </row>
    <row r="6" spans="1:16" ht="14.25" x14ac:dyDescent="0.3">
      <c r="A6" s="514" t="s">
        <v>333</v>
      </c>
      <c r="B6" s="456">
        <f>+'7'!B6+'8'!B6+'9'!B6</f>
        <v>0</v>
      </c>
      <c r="C6" s="456">
        <f>+'7'!C6+'8'!C6+'9'!C6</f>
        <v>0</v>
      </c>
      <c r="D6" s="456">
        <f>+'7'!D6+'8'!D6+'9'!D6</f>
        <v>0</v>
      </c>
      <c r="E6" s="456">
        <f>+'7'!E6+'8'!E6+'9'!E6</f>
        <v>74</v>
      </c>
      <c r="F6" s="456">
        <f>+'7'!F6+'8'!F6+'9'!F6</f>
        <v>0</v>
      </c>
      <c r="G6" s="456">
        <f>+'7'!G6+'8'!G6+'9'!G6</f>
        <v>0</v>
      </c>
      <c r="H6" s="456">
        <f>+'7'!H6+'8'!H6+'9'!H6</f>
        <v>0</v>
      </c>
      <c r="I6" s="456">
        <f>+'7'!I6+'8'!I6+'9'!I6</f>
        <v>73.742999999999995</v>
      </c>
      <c r="J6" s="456">
        <f>+'7'!J6+'8'!J6+'9'!J6</f>
        <v>0</v>
      </c>
      <c r="K6" s="456">
        <f>+'7'!K6+'8'!K6+'9'!K6</f>
        <v>0</v>
      </c>
      <c r="L6" s="456">
        <f>+'7'!L6+'8'!L6+'9'!L6</f>
        <v>0</v>
      </c>
      <c r="M6" s="503">
        <f>+'7'!M6+'8'!M6+'9'!M6</f>
        <v>0.3539999999999992</v>
      </c>
      <c r="N6" s="352">
        <f>SUM(B6:M6)</f>
        <v>148.09699999999998</v>
      </c>
      <c r="P6" s="477"/>
    </row>
    <row r="7" spans="1:16" ht="14.25" x14ac:dyDescent="0.3">
      <c r="A7" s="383" t="s">
        <v>373</v>
      </c>
      <c r="B7" s="456">
        <f>+'7'!B7+'8'!B7+'9'!B7</f>
        <v>24055</v>
      </c>
      <c r="C7" s="456">
        <f>+'7'!C7+'8'!C7+'9'!C7</f>
        <v>23194</v>
      </c>
      <c r="D7" s="456">
        <f>+'7'!D7+'8'!D7+'9'!D7</f>
        <v>23227.709000000003</v>
      </c>
      <c r="E7" s="456">
        <f>+'7'!E7+'8'!E7+'9'!E7</f>
        <v>21237</v>
      </c>
      <c r="F7" s="456">
        <f>+'7'!F7+'8'!F7+'9'!F7</f>
        <v>12957</v>
      </c>
      <c r="G7" s="456">
        <f>+'7'!G7+'8'!G7+'9'!G7</f>
        <v>25178</v>
      </c>
      <c r="H7" s="456">
        <f>+'7'!H7+'8'!H7+'9'!H7</f>
        <v>28467.188999999998</v>
      </c>
      <c r="I7" s="456">
        <f>+'7'!I7+'8'!I7+'9'!I7</f>
        <v>23299.486000000004</v>
      </c>
      <c r="J7" s="456">
        <f>+'7'!J7+'8'!J7+'9'!J7</f>
        <v>29082.600999999999</v>
      </c>
      <c r="K7" s="456">
        <f>+'7'!K7+'8'!K7+'9'!K7</f>
        <v>19854.165999999997</v>
      </c>
      <c r="L7" s="456">
        <f>+'7'!L7+'8'!L7+'9'!L7</f>
        <v>21540.058000000001</v>
      </c>
      <c r="M7" s="503">
        <f>+'7'!M7+'8'!M7+'9'!M7</f>
        <v>25083.115999999998</v>
      </c>
      <c r="N7" s="352">
        <f t="shared" ref="N7:N10" si="2">SUM(B7:M7)</f>
        <v>277175.32499999995</v>
      </c>
      <c r="P7" s="477"/>
    </row>
    <row r="8" spans="1:16" ht="14.25" x14ac:dyDescent="0.3">
      <c r="A8" s="383" t="s">
        <v>378</v>
      </c>
      <c r="B8" s="456">
        <f>+'7'!B8+'8'!B8+'9'!B8</f>
        <v>19102</v>
      </c>
      <c r="C8" s="456">
        <f>+'7'!C8+'8'!C8+'9'!C8</f>
        <v>21664</v>
      </c>
      <c r="D8" s="456">
        <f>+'7'!D8+'8'!D8+'9'!D8</f>
        <v>23284.252</v>
      </c>
      <c r="E8" s="456">
        <f>+'7'!E8+'8'!E8+'9'!E8</f>
        <v>21084</v>
      </c>
      <c r="F8" s="456">
        <f>+'7'!F8+'8'!F8+'9'!F8</f>
        <v>16566</v>
      </c>
      <c r="G8" s="456">
        <f>+'7'!G8+'8'!G8+'9'!G8</f>
        <v>13519</v>
      </c>
      <c r="H8" s="456">
        <f>+'7'!H8+'8'!H8+'9'!H8</f>
        <v>17892.665999999997</v>
      </c>
      <c r="I8" s="456">
        <f>+'7'!I8+'8'!I8+'9'!I8</f>
        <v>15664.365</v>
      </c>
      <c r="J8" s="456">
        <f>+'7'!J8+'8'!J8+'9'!J8</f>
        <v>16027.705000000002</v>
      </c>
      <c r="K8" s="456">
        <f>+'7'!K8+'8'!K8+'9'!K8</f>
        <v>18429.23</v>
      </c>
      <c r="L8" s="456">
        <f>+'7'!L8+'8'!L8+'9'!L8</f>
        <v>17418.510000000002</v>
      </c>
      <c r="M8" s="503">
        <f>+'7'!M8+'8'!M8+'9'!M8</f>
        <v>19695.827999999998</v>
      </c>
      <c r="N8" s="352">
        <f t="shared" si="2"/>
        <v>220347.55600000004</v>
      </c>
      <c r="P8" s="477"/>
    </row>
    <row r="9" spans="1:16" ht="14.25" x14ac:dyDescent="0.3">
      <c r="A9" s="383" t="s">
        <v>334</v>
      </c>
      <c r="B9" s="456">
        <f>+'7'!B9+'8'!B9+'9'!B9</f>
        <v>21376</v>
      </c>
      <c r="C9" s="456">
        <f>+'7'!C9+'8'!C9+'9'!C9</f>
        <v>13774</v>
      </c>
      <c r="D9" s="456">
        <f>+'7'!D9+'8'!D9+'9'!D9</f>
        <v>16459.571</v>
      </c>
      <c r="E9" s="456">
        <f>+'7'!E9+'8'!E9+'9'!E9</f>
        <v>13734</v>
      </c>
      <c r="F9" s="456">
        <f>+'7'!F9+'8'!F9+'9'!F9</f>
        <v>14167</v>
      </c>
      <c r="G9" s="456">
        <f>+'7'!G9+'8'!G9+'9'!G9</f>
        <v>17983</v>
      </c>
      <c r="H9" s="456">
        <f>+'7'!H9+'8'!H9+'9'!H9</f>
        <v>18827.400000000001</v>
      </c>
      <c r="I9" s="456">
        <f>+'7'!I9+'8'!I9+'9'!I9</f>
        <v>18888.995999999999</v>
      </c>
      <c r="J9" s="456">
        <f>+'7'!J9+'8'!J9+'9'!J9</f>
        <v>18912.226999999999</v>
      </c>
      <c r="K9" s="456">
        <f>+'7'!K9+'8'!K9+'9'!K9</f>
        <v>19613.006999999998</v>
      </c>
      <c r="L9" s="456">
        <f>+'7'!L9+'8'!L9+'9'!L9</f>
        <v>14954.295999999998</v>
      </c>
      <c r="M9" s="503">
        <f>+'7'!M9+'8'!M9+'9'!M9</f>
        <v>16024.451999999999</v>
      </c>
      <c r="N9" s="352">
        <f t="shared" si="2"/>
        <v>204713.94899999999</v>
      </c>
      <c r="P9" s="477"/>
    </row>
    <row r="10" spans="1:16" ht="15" thickBot="1" x14ac:dyDescent="0.35">
      <c r="A10" s="383" t="s">
        <v>335</v>
      </c>
      <c r="B10" s="456">
        <f>+'7'!B10+'8'!B10+'9'!B10</f>
        <v>26956</v>
      </c>
      <c r="C10" s="456">
        <f>+'7'!C10+'8'!C10+'9'!C10</f>
        <v>30333</v>
      </c>
      <c r="D10" s="456">
        <f>+'7'!D10+'8'!D10+'9'!D10</f>
        <v>31969.722999999998</v>
      </c>
      <c r="E10" s="456">
        <f>+'7'!E10+'8'!E10+'9'!E10</f>
        <v>28730</v>
      </c>
      <c r="F10" s="456">
        <f>+'7'!F10+'8'!F10+'9'!F10</f>
        <v>22732</v>
      </c>
      <c r="G10" s="456">
        <f>+'7'!G10+'8'!G10+'9'!G10</f>
        <v>17057</v>
      </c>
      <c r="H10" s="456">
        <f>+'7'!H10+'8'!H10+'9'!H10</f>
        <v>24195.415000000001</v>
      </c>
      <c r="I10" s="456">
        <f>+'7'!I10+'8'!I10+'9'!I10</f>
        <v>20943.662</v>
      </c>
      <c r="J10" s="456">
        <f>+'7'!J10+'8'!J10+'9'!J10</f>
        <v>21944.728000000003</v>
      </c>
      <c r="K10" s="456">
        <f>+'7'!K10+'8'!K10+'9'!K10</f>
        <v>25626.050999999999</v>
      </c>
      <c r="L10" s="456">
        <f>+'7'!L10+'8'!L10+'9'!L10</f>
        <v>25200.879000000001</v>
      </c>
      <c r="M10" s="503">
        <f>+'7'!M10+'8'!M10+'9'!M10</f>
        <v>27882.679</v>
      </c>
      <c r="N10" s="352">
        <f t="shared" si="2"/>
        <v>303571.13700000005</v>
      </c>
      <c r="P10" s="477"/>
    </row>
    <row r="11" spans="1:16" ht="14.25" thickBot="1" x14ac:dyDescent="0.3">
      <c r="A11" s="349" t="s">
        <v>336</v>
      </c>
      <c r="B11" s="359">
        <f>SUM(B12:B28)</f>
        <v>331789</v>
      </c>
      <c r="C11" s="359">
        <f t="shared" ref="C11:N11" si="3">SUM(C12:C28)</f>
        <v>333698</v>
      </c>
      <c r="D11" s="359">
        <f t="shared" si="3"/>
        <v>415521.402</v>
      </c>
      <c r="E11" s="359">
        <f t="shared" si="3"/>
        <v>349568</v>
      </c>
      <c r="F11" s="359">
        <f t="shared" si="3"/>
        <v>331248</v>
      </c>
      <c r="G11" s="359">
        <f t="shared" si="3"/>
        <v>416356</v>
      </c>
      <c r="H11" s="359">
        <f t="shared" si="3"/>
        <v>421840.15599999996</v>
      </c>
      <c r="I11" s="359">
        <f t="shared" si="3"/>
        <v>388462.95600000001</v>
      </c>
      <c r="J11" s="359">
        <f t="shared" si="3"/>
        <v>394193.12300000002</v>
      </c>
      <c r="K11" s="359">
        <f t="shared" si="3"/>
        <v>362058.96899999998</v>
      </c>
      <c r="L11" s="359">
        <f t="shared" si="3"/>
        <v>361938.17000000004</v>
      </c>
      <c r="M11" s="380">
        <f t="shared" si="3"/>
        <v>346706.07999999996</v>
      </c>
      <c r="N11" s="350">
        <f t="shared" si="3"/>
        <v>4453379.8559999997</v>
      </c>
      <c r="P11" s="478"/>
    </row>
    <row r="12" spans="1:16" ht="14.25" x14ac:dyDescent="0.3">
      <c r="A12" s="351" t="s">
        <v>387</v>
      </c>
      <c r="B12" s="456">
        <f>+'7'!B12+'8'!B12+'9'!B12</f>
        <v>0</v>
      </c>
      <c r="C12" s="456">
        <f>+'7'!C12+'8'!C12+'9'!C12</f>
        <v>0</v>
      </c>
      <c r="D12" s="456">
        <f>+'7'!D12+'8'!D12+'9'!D12</f>
        <v>0</v>
      </c>
      <c r="E12" s="456">
        <f>+'7'!E12+'8'!E12+'9'!E12</f>
        <v>0</v>
      </c>
      <c r="F12" s="456">
        <f>+'7'!F12+'8'!F12+'9'!F12</f>
        <v>0</v>
      </c>
      <c r="G12" s="456">
        <f>+'7'!G12+'8'!G12+'9'!G12</f>
        <v>0</v>
      </c>
      <c r="H12" s="456">
        <f>+'7'!H12+'8'!H12+'9'!H12</f>
        <v>0</v>
      </c>
      <c r="I12" s="456">
        <f>+'7'!I12+'8'!I12+'9'!I12</f>
        <v>0</v>
      </c>
      <c r="J12" s="456">
        <f>+'7'!J12+'8'!J12+'9'!J12</f>
        <v>0</v>
      </c>
      <c r="K12" s="456">
        <f>+'7'!K12+'8'!K12+'9'!K12</f>
        <v>0</v>
      </c>
      <c r="L12" s="456">
        <f>+'7'!L12+'8'!L12+'9'!L12</f>
        <v>0</v>
      </c>
      <c r="M12" s="503">
        <f>+'7'!M12+'8'!M12+'9'!M12</f>
        <v>0</v>
      </c>
      <c r="N12" s="352">
        <f t="shared" ref="N12:N28" si="4">SUM(B12:M12)</f>
        <v>0</v>
      </c>
      <c r="P12" s="477"/>
    </row>
    <row r="13" spans="1:16" ht="14.25" x14ac:dyDescent="0.3">
      <c r="A13" s="351" t="s">
        <v>337</v>
      </c>
      <c r="B13" s="456">
        <f>+'7'!B13+'8'!B13+'9'!B13</f>
        <v>0</v>
      </c>
      <c r="C13" s="456">
        <f>+'7'!C13+'8'!C13+'9'!C13</f>
        <v>0</v>
      </c>
      <c r="D13" s="456">
        <f>+'7'!D13+'8'!D13+'9'!D13</f>
        <v>0</v>
      </c>
      <c r="E13" s="456">
        <f>+'7'!E13+'8'!E13+'9'!E13</f>
        <v>0</v>
      </c>
      <c r="F13" s="456">
        <f>+'7'!F13+'8'!F13+'9'!F13</f>
        <v>0</v>
      </c>
      <c r="G13" s="456">
        <f>+'7'!G13+'8'!G13+'9'!G13</f>
        <v>0</v>
      </c>
      <c r="H13" s="456">
        <f>+'7'!H13+'8'!H13+'9'!H13</f>
        <v>0</v>
      </c>
      <c r="I13" s="456">
        <f>+'7'!I13+'8'!I13+'9'!I13</f>
        <v>0</v>
      </c>
      <c r="J13" s="456">
        <f>+'7'!J13+'8'!J13+'9'!J13</f>
        <v>0</v>
      </c>
      <c r="K13" s="456">
        <f>+'7'!K13+'8'!K13+'9'!K13</f>
        <v>0</v>
      </c>
      <c r="L13" s="456">
        <f>+'7'!L13+'8'!L13+'9'!L13</f>
        <v>0</v>
      </c>
      <c r="M13" s="503">
        <f>+'7'!M13+'8'!M13+'9'!M13</f>
        <v>0</v>
      </c>
      <c r="N13" s="352">
        <f t="shared" si="4"/>
        <v>0</v>
      </c>
      <c r="P13" s="477"/>
    </row>
    <row r="14" spans="1:16" ht="14.25" x14ac:dyDescent="0.3">
      <c r="A14" s="383" t="s">
        <v>338</v>
      </c>
      <c r="B14" s="456">
        <f>+'7'!B14+'8'!B14+'9'!B14</f>
        <v>0</v>
      </c>
      <c r="C14" s="456">
        <f>+'7'!C14+'8'!C14+'9'!C14</f>
        <v>0</v>
      </c>
      <c r="D14" s="456">
        <f>+'7'!D14+'8'!D14+'9'!D14</f>
        <v>0</v>
      </c>
      <c r="E14" s="456">
        <f>+'7'!E14+'8'!E14+'9'!E14</f>
        <v>0</v>
      </c>
      <c r="F14" s="456">
        <f>+'7'!F14+'8'!F14+'9'!F14</f>
        <v>0</v>
      </c>
      <c r="G14" s="456">
        <f>+'7'!G14+'8'!G14+'9'!G14</f>
        <v>0</v>
      </c>
      <c r="H14" s="456">
        <f>+'7'!H14+'8'!H14+'9'!H14</f>
        <v>0</v>
      </c>
      <c r="I14" s="456">
        <f>+'7'!I14+'8'!I14+'9'!I14</f>
        <v>0</v>
      </c>
      <c r="J14" s="456">
        <f>+'7'!J14+'8'!J14+'9'!J14</f>
        <v>0</v>
      </c>
      <c r="K14" s="456">
        <f>+'7'!K14+'8'!K14+'9'!K14</f>
        <v>0</v>
      </c>
      <c r="L14" s="456">
        <f>+'7'!L14+'8'!L14+'9'!L14</f>
        <v>0</v>
      </c>
      <c r="M14" s="503">
        <f>+'7'!M14+'8'!M14+'9'!M14</f>
        <v>0</v>
      </c>
      <c r="N14" s="352">
        <f t="shared" si="4"/>
        <v>0</v>
      </c>
      <c r="P14" s="477"/>
    </row>
    <row r="15" spans="1:16" ht="14.25" x14ac:dyDescent="0.3">
      <c r="A15" s="383" t="s">
        <v>339</v>
      </c>
      <c r="B15" s="456">
        <f>+'7'!B15+'8'!B15+'9'!B15</f>
        <v>0</v>
      </c>
      <c r="C15" s="456">
        <f>+'7'!C15+'8'!C15+'9'!C15</f>
        <v>0</v>
      </c>
      <c r="D15" s="456">
        <f>+'7'!D15+'8'!D15+'9'!D15</f>
        <v>0</v>
      </c>
      <c r="E15" s="456">
        <f>+'7'!E15+'8'!E15+'9'!E15</f>
        <v>0</v>
      </c>
      <c r="F15" s="456">
        <f>+'7'!F15+'8'!F15+'9'!F15</f>
        <v>0</v>
      </c>
      <c r="G15" s="456">
        <f>+'7'!G15+'8'!G15+'9'!G15</f>
        <v>0</v>
      </c>
      <c r="H15" s="456">
        <f>+'7'!H15+'8'!H15+'9'!H15</f>
        <v>0</v>
      </c>
      <c r="I15" s="456">
        <f>+'7'!I15+'8'!I15+'9'!I15</f>
        <v>0</v>
      </c>
      <c r="J15" s="456">
        <f>+'7'!J15+'8'!J15+'9'!J15</f>
        <v>0</v>
      </c>
      <c r="K15" s="456">
        <f>+'7'!K15+'8'!K15+'9'!K15</f>
        <v>0</v>
      </c>
      <c r="L15" s="456">
        <f>+'7'!L15+'8'!L15+'9'!L15</f>
        <v>0</v>
      </c>
      <c r="M15" s="503">
        <f>+'7'!M15+'8'!M15+'9'!M15</f>
        <v>0</v>
      </c>
      <c r="N15" s="352">
        <f t="shared" si="4"/>
        <v>0</v>
      </c>
      <c r="P15" s="477"/>
    </row>
    <row r="16" spans="1:16" ht="14.25" x14ac:dyDescent="0.3">
      <c r="A16" s="383" t="s">
        <v>340</v>
      </c>
      <c r="B16" s="456">
        <f>+'7'!B16+'8'!B16+'9'!B16</f>
        <v>0</v>
      </c>
      <c r="C16" s="456">
        <f>+'7'!C16+'8'!C16+'9'!C16</f>
        <v>0</v>
      </c>
      <c r="D16" s="456">
        <f>+'7'!D16+'8'!D16+'9'!D16</f>
        <v>0</v>
      </c>
      <c r="E16" s="456">
        <f>+'7'!E16+'8'!E16+'9'!E16</f>
        <v>0</v>
      </c>
      <c r="F16" s="456">
        <f>+'7'!F16+'8'!F16+'9'!F16</f>
        <v>0</v>
      </c>
      <c r="G16" s="456">
        <f>+'7'!G16+'8'!G16+'9'!G16</f>
        <v>0</v>
      </c>
      <c r="H16" s="456">
        <f>+'7'!H16+'8'!H16+'9'!H16</f>
        <v>0</v>
      </c>
      <c r="I16" s="456">
        <f>+'7'!I16+'8'!I16+'9'!I16</f>
        <v>0</v>
      </c>
      <c r="J16" s="456">
        <f>+'7'!J16+'8'!J16+'9'!J16</f>
        <v>0</v>
      </c>
      <c r="K16" s="456">
        <f>+'7'!K16+'8'!K16+'9'!K16</f>
        <v>0</v>
      </c>
      <c r="L16" s="456">
        <f>+'7'!L16+'8'!L16+'9'!L16</f>
        <v>0</v>
      </c>
      <c r="M16" s="503">
        <f>+'7'!M16+'8'!M16+'9'!M16</f>
        <v>0</v>
      </c>
      <c r="N16" s="352">
        <f t="shared" si="4"/>
        <v>0</v>
      </c>
      <c r="P16" s="477"/>
    </row>
    <row r="17" spans="1:16" ht="14.25" x14ac:dyDescent="0.3">
      <c r="A17" s="383" t="s">
        <v>341</v>
      </c>
      <c r="B17" s="456">
        <f>+'7'!B17+'8'!B17+'9'!B17</f>
        <v>0</v>
      </c>
      <c r="C17" s="456">
        <f>+'7'!C17+'8'!C17+'9'!C17</f>
        <v>0</v>
      </c>
      <c r="D17" s="456">
        <f>+'7'!D17+'8'!D17+'9'!D17</f>
        <v>0</v>
      </c>
      <c r="E17" s="456">
        <f>+'7'!E17+'8'!E17+'9'!E17</f>
        <v>0</v>
      </c>
      <c r="F17" s="456">
        <f>+'7'!F17+'8'!F17+'9'!F17</f>
        <v>0</v>
      </c>
      <c r="G17" s="456">
        <f>+'7'!G17+'8'!G17+'9'!G17</f>
        <v>0</v>
      </c>
      <c r="H17" s="456">
        <f>+'7'!H17+'8'!H17+'9'!H17</f>
        <v>0</v>
      </c>
      <c r="I17" s="456">
        <f>+'7'!I17+'8'!I17+'9'!I17</f>
        <v>0</v>
      </c>
      <c r="J17" s="456">
        <f>+'7'!J17+'8'!J17+'9'!J17</f>
        <v>0</v>
      </c>
      <c r="K17" s="456">
        <f>+'7'!K17+'8'!K17+'9'!K17</f>
        <v>0</v>
      </c>
      <c r="L17" s="456">
        <f>+'7'!L17+'8'!L17+'9'!L17</f>
        <v>0</v>
      </c>
      <c r="M17" s="503">
        <f>+'7'!M17+'8'!M17+'9'!M17</f>
        <v>0</v>
      </c>
      <c r="N17" s="352">
        <f t="shared" si="4"/>
        <v>0</v>
      </c>
      <c r="P17" s="477"/>
    </row>
    <row r="18" spans="1:16" ht="14.25" x14ac:dyDescent="0.3">
      <c r="A18" s="448" t="s">
        <v>431</v>
      </c>
      <c r="B18" s="456">
        <f>+'7'!B18+'8'!B18+'9'!B18</f>
        <v>61276</v>
      </c>
      <c r="C18" s="456">
        <f>+'7'!C18+'8'!C18+'9'!C18</f>
        <v>78101</v>
      </c>
      <c r="D18" s="456">
        <f>+'7'!D18+'8'!D18+'9'!D18</f>
        <v>97439.498999999982</v>
      </c>
      <c r="E18" s="456">
        <f>+'7'!E18+'8'!E18+'9'!E18</f>
        <v>81769</v>
      </c>
      <c r="F18" s="456">
        <f>+'7'!F18+'8'!F18+'9'!F18</f>
        <v>68480</v>
      </c>
      <c r="G18" s="456">
        <f>+'7'!G18+'8'!G18+'9'!G18</f>
        <v>97820</v>
      </c>
      <c r="H18" s="456">
        <f>+'7'!H18+'8'!H18+'9'!H18</f>
        <v>79525.739000000001</v>
      </c>
      <c r="I18" s="456">
        <f>+'7'!I18+'8'!I18+'9'!I18</f>
        <v>81073.823000000004</v>
      </c>
      <c r="J18" s="456">
        <f>+'7'!J18+'8'!J18+'9'!J18</f>
        <v>78338.399000000005</v>
      </c>
      <c r="K18" s="456">
        <f>+'7'!K18+'8'!K18+'9'!K18</f>
        <v>71835.695000000007</v>
      </c>
      <c r="L18" s="456">
        <f>+'7'!L18+'8'!L18+'9'!L18</f>
        <v>82978.080999999991</v>
      </c>
      <c r="M18" s="503">
        <f>+'7'!M18+'8'!M18+'9'!M18</f>
        <v>75845.479000000007</v>
      </c>
      <c r="N18" s="352">
        <f t="shared" si="4"/>
        <v>954482.71499999985</v>
      </c>
      <c r="P18" s="477"/>
    </row>
    <row r="19" spans="1:16" ht="14.25" x14ac:dyDescent="0.3">
      <c r="A19" s="448" t="s">
        <v>432</v>
      </c>
      <c r="B19" s="456">
        <f>+'7'!B19+'8'!B19+'9'!B19</f>
        <v>51766</v>
      </c>
      <c r="C19" s="456">
        <f>+'7'!C19+'8'!C19+'9'!C19</f>
        <v>23193</v>
      </c>
      <c r="D19" s="456">
        <f>+'7'!D19+'8'!D19+'9'!D19</f>
        <v>50784.248000000007</v>
      </c>
      <c r="E19" s="456">
        <f>+'7'!E19+'8'!E19+'9'!E19</f>
        <v>40992</v>
      </c>
      <c r="F19" s="456">
        <f>+'7'!F19+'8'!F19+'9'!F19</f>
        <v>25380</v>
      </c>
      <c r="G19" s="456">
        <f>+'7'!G19+'8'!G19+'9'!G19</f>
        <v>49323</v>
      </c>
      <c r="H19" s="456">
        <f>+'7'!H19+'8'!H19+'9'!H19</f>
        <v>32583.114000000001</v>
      </c>
      <c r="I19" s="456">
        <f>+'7'!I19+'8'!I19+'9'!I19</f>
        <v>34335.476000000002</v>
      </c>
      <c r="J19" s="456">
        <f>+'7'!J19+'8'!J19+'9'!J19</f>
        <v>34647.165999999997</v>
      </c>
      <c r="K19" s="456">
        <f>+'7'!K19+'8'!K19+'9'!K19</f>
        <v>30968.383999999998</v>
      </c>
      <c r="L19" s="456">
        <f>+'7'!L19+'8'!L19+'9'!L19</f>
        <v>29041.641</v>
      </c>
      <c r="M19" s="503">
        <f>+'7'!M19+'8'!M19+'9'!M19</f>
        <v>33045.305</v>
      </c>
      <c r="N19" s="352">
        <f t="shared" si="4"/>
        <v>436059.33400000009</v>
      </c>
      <c r="P19" s="477"/>
    </row>
    <row r="20" spans="1:16" ht="14.25" x14ac:dyDescent="0.3">
      <c r="A20" s="448" t="s">
        <v>433</v>
      </c>
      <c r="B20" s="456">
        <f>+'7'!B20+'8'!B20+'9'!B20</f>
        <v>171587</v>
      </c>
      <c r="C20" s="456">
        <f>+'7'!C20+'8'!C20+'9'!C20</f>
        <v>177349</v>
      </c>
      <c r="D20" s="456">
        <f>+'7'!D20+'8'!D20+'9'!D20</f>
        <v>185092.973</v>
      </c>
      <c r="E20" s="456">
        <f>+'7'!E20+'8'!E20+'9'!E20</f>
        <v>172899</v>
      </c>
      <c r="F20" s="456">
        <f>+'7'!F20+'8'!F20+'9'!F20</f>
        <v>152580</v>
      </c>
      <c r="G20" s="456">
        <f>+'7'!G20+'8'!G20+'9'!G20</f>
        <v>209204</v>
      </c>
      <c r="H20" s="456">
        <f>+'7'!H20+'8'!H20+'9'!H20</f>
        <v>241777.5</v>
      </c>
      <c r="I20" s="456">
        <f>+'7'!I20+'8'!I20+'9'!I20</f>
        <v>208332.255</v>
      </c>
      <c r="J20" s="456">
        <f>+'7'!J20+'8'!J20+'9'!J20</f>
        <v>219690.29700000002</v>
      </c>
      <c r="K20" s="456">
        <f>+'7'!K20+'8'!K20+'9'!K20</f>
        <v>201609.52</v>
      </c>
      <c r="L20" s="456">
        <f>+'7'!L20+'8'!L20+'9'!L20</f>
        <v>180511.18800000002</v>
      </c>
      <c r="M20" s="503">
        <f>+'7'!M20+'8'!M20+'9'!M20</f>
        <v>177368.652</v>
      </c>
      <c r="N20" s="352">
        <f t="shared" si="4"/>
        <v>2298001.3849999998</v>
      </c>
      <c r="P20" s="478"/>
    </row>
    <row r="21" spans="1:16" ht="14.25" x14ac:dyDescent="0.3">
      <c r="A21" s="448" t="s">
        <v>434</v>
      </c>
      <c r="B21" s="456">
        <f>+'7'!B21+'8'!B21+'9'!B21</f>
        <v>47160</v>
      </c>
      <c r="C21" s="456">
        <f>+'7'!C21+'8'!C21+'9'!C21</f>
        <v>37973</v>
      </c>
      <c r="D21" s="456">
        <f>+'7'!D21+'8'!D21+'9'!D21</f>
        <v>81656.073999999993</v>
      </c>
      <c r="E21" s="456">
        <f>+'7'!E21+'8'!E21+'9'!E21</f>
        <v>51349</v>
      </c>
      <c r="F21" s="456">
        <f>+'7'!F21+'8'!F21+'9'!F21</f>
        <v>42489</v>
      </c>
      <c r="G21" s="456">
        <f>+'7'!G21+'8'!G21+'9'!G21</f>
        <v>60009</v>
      </c>
      <c r="H21" s="456">
        <f>+'7'!H21+'8'!H21+'9'!H21</f>
        <v>66134.159999999989</v>
      </c>
      <c r="I21" s="456">
        <f>+'7'!I21+'8'!I21+'9'!I21</f>
        <v>63545.231</v>
      </c>
      <c r="J21" s="456">
        <f>+'7'!J21+'8'!J21+'9'!J21</f>
        <v>61517.260999999999</v>
      </c>
      <c r="K21" s="456">
        <f>+'7'!K21+'8'!K21+'9'!K21</f>
        <v>57645.37</v>
      </c>
      <c r="L21" s="456">
        <f>+'7'!L21+'8'!L21+'9'!L21</f>
        <v>67651.069000000003</v>
      </c>
      <c r="M21" s="503">
        <f>+'7'!M21+'8'!M21+'9'!M21</f>
        <v>57966.263999999996</v>
      </c>
      <c r="N21" s="352">
        <f t="shared" si="4"/>
        <v>695095.429</v>
      </c>
      <c r="P21" s="477"/>
    </row>
    <row r="22" spans="1:16" ht="14.25" x14ac:dyDescent="0.3">
      <c r="A22" s="448" t="s">
        <v>459</v>
      </c>
      <c r="B22" s="456">
        <f>+'7'!B22+'8'!B22+'9'!B22</f>
        <v>0</v>
      </c>
      <c r="C22" s="456">
        <f>+'7'!C22+'8'!C22+'9'!C22</f>
        <v>0</v>
      </c>
      <c r="D22" s="456">
        <f>+'7'!D22+'8'!D22+'9'!D22</f>
        <v>0</v>
      </c>
      <c r="E22" s="456">
        <f>+'7'!E22+'8'!E22+'9'!E22</f>
        <v>0</v>
      </c>
      <c r="F22" s="456">
        <f>+'7'!F22+'8'!F22+'9'!F22</f>
        <v>0</v>
      </c>
      <c r="G22" s="456">
        <f>+'7'!G22+'8'!G22+'9'!G22</f>
        <v>0</v>
      </c>
      <c r="H22" s="456">
        <f>+'7'!H22+'8'!H22+'9'!H22</f>
        <v>0</v>
      </c>
      <c r="I22" s="456">
        <f>+'7'!I22+'8'!I22+'9'!I22</f>
        <v>0</v>
      </c>
      <c r="J22" s="456">
        <f>+'7'!J22+'8'!J22+'9'!J22</f>
        <v>0</v>
      </c>
      <c r="K22" s="456">
        <f>+'7'!K22+'8'!K22+'9'!K22</f>
        <v>0</v>
      </c>
      <c r="L22" s="456">
        <f>+'7'!L22+'8'!L22+'9'!L22</f>
        <v>0</v>
      </c>
      <c r="M22" s="503">
        <f>+'7'!M22+'8'!M22+'9'!M22</f>
        <v>0</v>
      </c>
      <c r="N22" s="352">
        <f t="shared" si="4"/>
        <v>0</v>
      </c>
      <c r="P22" s="477"/>
    </row>
    <row r="23" spans="1:16" ht="14.25" x14ac:dyDescent="0.3">
      <c r="A23" s="448" t="s">
        <v>460</v>
      </c>
      <c r="B23" s="456">
        <f>+'7'!B23+'8'!B23+'9'!B23</f>
        <v>0</v>
      </c>
      <c r="C23" s="456">
        <f>+'7'!C23+'8'!C23+'9'!C23</f>
        <v>0</v>
      </c>
      <c r="D23" s="456">
        <f>+'7'!D23+'8'!D23+'9'!D23</f>
        <v>0</v>
      </c>
      <c r="E23" s="456">
        <f>+'7'!E23+'8'!E23+'9'!E23</f>
        <v>0</v>
      </c>
      <c r="F23" s="456">
        <f>+'7'!F23+'8'!F23+'9'!F23</f>
        <v>0</v>
      </c>
      <c r="G23" s="456">
        <f>+'7'!G23+'8'!G23+'9'!G23</f>
        <v>0</v>
      </c>
      <c r="H23" s="456">
        <f>+'7'!H23+'8'!H23+'9'!H23</f>
        <v>0</v>
      </c>
      <c r="I23" s="456">
        <f>+'7'!I23+'8'!I23+'9'!I23</f>
        <v>0</v>
      </c>
      <c r="J23" s="456">
        <f>+'7'!J23+'8'!J23+'9'!J23</f>
        <v>0</v>
      </c>
      <c r="K23" s="456">
        <f>+'7'!K23+'8'!K23+'9'!K23</f>
        <v>0</v>
      </c>
      <c r="L23" s="456">
        <f>+'7'!L23+'8'!L23+'9'!L23</f>
        <v>0</v>
      </c>
      <c r="M23" s="503">
        <f>+'7'!M23+'8'!M23+'9'!M23</f>
        <v>0</v>
      </c>
      <c r="N23" s="352">
        <f t="shared" si="4"/>
        <v>0</v>
      </c>
      <c r="P23" s="478"/>
    </row>
    <row r="24" spans="1:16" ht="14.25" x14ac:dyDescent="0.3">
      <c r="A24" s="448" t="s">
        <v>456</v>
      </c>
      <c r="B24" s="456">
        <f>+'7'!B24+'8'!B24+'9'!B24</f>
        <v>0</v>
      </c>
      <c r="C24" s="456">
        <f>+'7'!C24+'8'!C24+'9'!C24</f>
        <v>0</v>
      </c>
      <c r="D24" s="456">
        <f>+'7'!D24+'8'!D24+'9'!D24</f>
        <v>0</v>
      </c>
      <c r="E24" s="456">
        <f>+'7'!E24+'8'!E24+'9'!E24</f>
        <v>0</v>
      </c>
      <c r="F24" s="456">
        <f>+'7'!F24+'8'!F24+'9'!F24</f>
        <v>0</v>
      </c>
      <c r="G24" s="456">
        <f>+'7'!G24+'8'!G24+'9'!G24</f>
        <v>0</v>
      </c>
      <c r="H24" s="456">
        <f>+'7'!H24+'8'!H24+'9'!H24</f>
        <v>0</v>
      </c>
      <c r="I24" s="456">
        <f>+'7'!I24+'8'!I24+'9'!I24</f>
        <v>0</v>
      </c>
      <c r="J24" s="456">
        <f>+'7'!J24+'8'!J24+'9'!J24</f>
        <v>0</v>
      </c>
      <c r="K24" s="456">
        <f>+'7'!K24+'8'!K24+'9'!K24</f>
        <v>0</v>
      </c>
      <c r="L24" s="456">
        <f>+'7'!L24+'8'!L24+'9'!L24</f>
        <v>0</v>
      </c>
      <c r="M24" s="503">
        <f>+'7'!M24+'8'!M24+'9'!M24</f>
        <v>0</v>
      </c>
      <c r="N24" s="352">
        <f t="shared" si="4"/>
        <v>0</v>
      </c>
      <c r="P24" s="477"/>
    </row>
    <row r="25" spans="1:16" ht="14.25" x14ac:dyDescent="0.3">
      <c r="A25" s="448" t="s">
        <v>435</v>
      </c>
      <c r="B25" s="456">
        <f>+'7'!B25+'8'!B25+'9'!B25</f>
        <v>0</v>
      </c>
      <c r="C25" s="456">
        <f>+'7'!C25+'8'!C25+'9'!C25</f>
        <v>0</v>
      </c>
      <c r="D25" s="456">
        <f>+'7'!D25+'8'!D25+'9'!D25</f>
        <v>0</v>
      </c>
      <c r="E25" s="456">
        <f>+'7'!E25+'8'!E25+'9'!E25</f>
        <v>0</v>
      </c>
      <c r="F25" s="456">
        <f>+'7'!F25+'8'!F25+'9'!F25</f>
        <v>0</v>
      </c>
      <c r="G25" s="456">
        <f>+'7'!G25+'8'!G25+'9'!G25</f>
        <v>0</v>
      </c>
      <c r="H25" s="456">
        <f>+'7'!H25+'8'!H25+'9'!H25</f>
        <v>0</v>
      </c>
      <c r="I25" s="456">
        <f>+'7'!I25+'8'!I25+'9'!I25</f>
        <v>0</v>
      </c>
      <c r="J25" s="456">
        <f>+'7'!J25+'8'!J25+'9'!J25</f>
        <v>0</v>
      </c>
      <c r="K25" s="456">
        <f>+'7'!K25+'8'!K25+'9'!K25</f>
        <v>0</v>
      </c>
      <c r="L25" s="456">
        <f>+'7'!L25+'8'!L25+'9'!L25</f>
        <v>0</v>
      </c>
      <c r="M25" s="503">
        <f>+'7'!M25+'8'!M25+'9'!M25</f>
        <v>0</v>
      </c>
      <c r="N25" s="352">
        <f t="shared" si="4"/>
        <v>0</v>
      </c>
      <c r="P25" s="477"/>
    </row>
    <row r="26" spans="1:16" ht="14.25" x14ac:dyDescent="0.3">
      <c r="A26" s="383" t="s">
        <v>465</v>
      </c>
      <c r="B26" s="456">
        <f>+'7'!B26+'8'!B26+'9'!B26</f>
        <v>0</v>
      </c>
      <c r="C26" s="456">
        <f>+'7'!C26+'8'!C26+'9'!C26</f>
        <v>0</v>
      </c>
      <c r="D26" s="456">
        <f>+'7'!D26+'8'!D26+'9'!D26</f>
        <v>0</v>
      </c>
      <c r="E26" s="456">
        <f>+'7'!E26+'8'!E26+'9'!E26</f>
        <v>0</v>
      </c>
      <c r="F26" s="456">
        <f>+'7'!F26+'8'!F26+'9'!F26</f>
        <v>0</v>
      </c>
      <c r="G26" s="456">
        <f>+'7'!G26+'8'!G26+'9'!G26</f>
        <v>0</v>
      </c>
      <c r="H26" s="456">
        <f>+'7'!H26+'8'!H26+'9'!H26</f>
        <v>0</v>
      </c>
      <c r="I26" s="456">
        <f>+'7'!I26+'8'!I26+'9'!I26</f>
        <v>0</v>
      </c>
      <c r="J26" s="456">
        <f>+'7'!J26+'8'!J26+'9'!J26</f>
        <v>0</v>
      </c>
      <c r="K26" s="456">
        <f>+'7'!K26+'8'!K26+'9'!K26</f>
        <v>0</v>
      </c>
      <c r="L26" s="456">
        <f>+'7'!L26+'8'!L26+'9'!L26</f>
        <v>0</v>
      </c>
      <c r="M26" s="503">
        <f>+'7'!M26+'8'!M26+'9'!M26</f>
        <v>0</v>
      </c>
      <c r="N26" s="352">
        <f t="shared" si="4"/>
        <v>0</v>
      </c>
      <c r="P26" s="477"/>
    </row>
    <row r="27" spans="1:16" ht="14.25" x14ac:dyDescent="0.3">
      <c r="A27" s="383" t="s">
        <v>466</v>
      </c>
      <c r="B27" s="456">
        <f>+'7'!B27+'8'!B27+'9'!B27</f>
        <v>0</v>
      </c>
      <c r="C27" s="456">
        <f>+'7'!C27+'8'!C27+'9'!C27</f>
        <v>17082</v>
      </c>
      <c r="D27" s="456">
        <f>+'7'!D27+'8'!D27+'9'!D27</f>
        <v>0</v>
      </c>
      <c r="E27" s="456">
        <f>+'7'!E27+'8'!E27+'9'!E27</f>
        <v>2559</v>
      </c>
      <c r="F27" s="456">
        <f>+'7'!F27+'8'!F27+'9'!F27</f>
        <v>42059</v>
      </c>
      <c r="G27" s="456">
        <f>+'7'!G27+'8'!G27+'9'!G27</f>
        <v>0</v>
      </c>
      <c r="H27" s="456">
        <f>+'7'!H27+'8'!H27+'9'!H27</f>
        <v>0</v>
      </c>
      <c r="I27" s="456">
        <f>+'7'!I27+'8'!I27+'9'!I27</f>
        <v>1176.1710000000003</v>
      </c>
      <c r="J27" s="456">
        <f>+'7'!J27+'8'!J27+'9'!J27</f>
        <v>0</v>
      </c>
      <c r="K27" s="456">
        <f>+'7'!K27+'8'!K27+'9'!K27</f>
        <v>0</v>
      </c>
      <c r="L27" s="456">
        <f>+'7'!L27+'8'!L27+'9'!L27</f>
        <v>905.50500000000011</v>
      </c>
      <c r="M27" s="503">
        <f>+'7'!M27+'8'!M27+'9'!M27</f>
        <v>2389.6360000000004</v>
      </c>
      <c r="N27" s="352">
        <f t="shared" si="4"/>
        <v>66171.312000000005</v>
      </c>
      <c r="P27" s="477"/>
    </row>
    <row r="28" spans="1:16" ht="15" thickBot="1" x14ac:dyDescent="0.35">
      <c r="A28" s="515" t="s">
        <v>467</v>
      </c>
      <c r="B28" s="456">
        <f>+'7'!B28+'8'!B28+'9'!B28</f>
        <v>0</v>
      </c>
      <c r="C28" s="456">
        <f>+'7'!C28+'8'!C28+'9'!C28</f>
        <v>0</v>
      </c>
      <c r="D28" s="456">
        <f>+'7'!D28+'8'!D28+'9'!D28</f>
        <v>548.60800000000108</v>
      </c>
      <c r="E28" s="456">
        <f>+'7'!E28+'8'!E28+'9'!E28</f>
        <v>0</v>
      </c>
      <c r="F28" s="456">
        <f>+'7'!F28+'8'!F28+'9'!F28</f>
        <v>260</v>
      </c>
      <c r="G28" s="456">
        <f>+'7'!G28+'8'!G28+'9'!G28</f>
        <v>0</v>
      </c>
      <c r="H28" s="456">
        <f>+'7'!H28+'8'!H28+'9'!H28</f>
        <v>1819.643</v>
      </c>
      <c r="I28" s="456">
        <f>+'7'!I28+'8'!I28+'9'!I28</f>
        <v>0</v>
      </c>
      <c r="J28" s="456">
        <f>+'7'!J28+'8'!J28+'9'!J28</f>
        <v>0</v>
      </c>
      <c r="K28" s="456">
        <f>+'7'!K28+'8'!K28+'9'!K28</f>
        <v>0</v>
      </c>
      <c r="L28" s="456">
        <f>+'7'!L28+'8'!L28+'9'!L28</f>
        <v>850.68599999999992</v>
      </c>
      <c r="M28" s="503">
        <f>+'7'!M28+'8'!M28+'9'!M28</f>
        <v>90.743999999999915</v>
      </c>
      <c r="N28" s="352">
        <f t="shared" si="4"/>
        <v>3569.6810000000005</v>
      </c>
      <c r="P28" s="477"/>
    </row>
    <row r="29" spans="1:16" ht="15" thickBot="1" x14ac:dyDescent="0.35">
      <c r="A29" s="512" t="s">
        <v>24</v>
      </c>
      <c r="B29" s="359">
        <f t="shared" ref="B29:N29" si="5">SUM(B30:B33)</f>
        <v>78578</v>
      </c>
      <c r="C29" s="359">
        <f t="shared" si="5"/>
        <v>81327</v>
      </c>
      <c r="D29" s="359">
        <f t="shared" si="5"/>
        <v>86174.69</v>
      </c>
      <c r="E29" s="359">
        <f t="shared" si="5"/>
        <v>69787</v>
      </c>
      <c r="F29" s="359">
        <f t="shared" si="5"/>
        <v>83595</v>
      </c>
      <c r="G29" s="359">
        <f t="shared" si="5"/>
        <v>101707</v>
      </c>
      <c r="H29" s="359">
        <f t="shared" si="5"/>
        <v>117588.872</v>
      </c>
      <c r="I29" s="359">
        <f t="shared" si="5"/>
        <v>90807.312999999995</v>
      </c>
      <c r="J29" s="359">
        <f t="shared" si="5"/>
        <v>105023.174</v>
      </c>
      <c r="K29" s="359">
        <f t="shared" si="5"/>
        <v>87719.437999999995</v>
      </c>
      <c r="L29" s="359">
        <f t="shared" si="5"/>
        <v>87831.861999999994</v>
      </c>
      <c r="M29" s="380">
        <f t="shared" si="5"/>
        <v>106283.598</v>
      </c>
      <c r="N29" s="350">
        <f t="shared" si="5"/>
        <v>1096422.9469999997</v>
      </c>
      <c r="P29" s="477"/>
    </row>
    <row r="30" spans="1:16" ht="14.25" x14ac:dyDescent="0.3">
      <c r="A30" s="351" t="s">
        <v>342</v>
      </c>
      <c r="B30" s="456">
        <f>+'7'!B30+'8'!B30+'9'!B30</f>
        <v>0</v>
      </c>
      <c r="C30" s="456">
        <f>+'7'!C30+'8'!C30+'9'!C30</f>
        <v>0</v>
      </c>
      <c r="D30" s="456">
        <f>+'7'!D30+'8'!D30+'9'!D30</f>
        <v>0</v>
      </c>
      <c r="E30" s="456">
        <f>+'7'!E30+'8'!E30+'9'!E30</f>
        <v>0</v>
      </c>
      <c r="F30" s="456">
        <f>+'7'!F30+'8'!F30+'9'!F30</f>
        <v>0</v>
      </c>
      <c r="G30" s="456">
        <f>+'7'!G30+'8'!G30+'9'!G30</f>
        <v>0</v>
      </c>
      <c r="H30" s="456">
        <f>+'7'!H30+'8'!H30+'9'!H30</f>
        <v>0</v>
      </c>
      <c r="I30" s="456">
        <f>+'7'!I30+'8'!I30+'9'!I30</f>
        <v>0</v>
      </c>
      <c r="J30" s="456">
        <f>+'7'!J30+'8'!J30+'9'!J30</f>
        <v>0</v>
      </c>
      <c r="K30" s="456">
        <f>+'7'!K30+'8'!K30+'9'!K30</f>
        <v>0</v>
      </c>
      <c r="L30" s="456">
        <f>+'7'!L30+'8'!L30+'9'!L30</f>
        <v>0</v>
      </c>
      <c r="M30" s="503">
        <f>+'7'!M30+'8'!M30+'9'!M30</f>
        <v>0</v>
      </c>
      <c r="N30" s="352">
        <f t="shared" ref="N30:N33" si="6">SUM(B30:M30)</f>
        <v>0</v>
      </c>
      <c r="P30" s="477"/>
    </row>
    <row r="31" spans="1:16" ht="14.25" x14ac:dyDescent="0.3">
      <c r="A31" s="351" t="s">
        <v>343</v>
      </c>
      <c r="B31" s="456">
        <f>+'7'!B31+'8'!B31+'9'!B31</f>
        <v>0</v>
      </c>
      <c r="C31" s="456">
        <f>+'7'!C31+'8'!C31+'9'!C31</f>
        <v>0</v>
      </c>
      <c r="D31" s="456">
        <f>+'7'!D31+'8'!D31+'9'!D31</f>
        <v>0</v>
      </c>
      <c r="E31" s="456">
        <f>+'7'!E31+'8'!E31+'9'!E31</f>
        <v>0</v>
      </c>
      <c r="F31" s="456">
        <f>+'7'!F31+'8'!F31+'9'!F31</f>
        <v>0</v>
      </c>
      <c r="G31" s="456">
        <f>+'7'!G31+'8'!G31+'9'!G31</f>
        <v>0</v>
      </c>
      <c r="H31" s="456">
        <f>+'7'!H31+'8'!H31+'9'!H31</f>
        <v>0</v>
      </c>
      <c r="I31" s="456">
        <f>+'7'!I31+'8'!I31+'9'!I31</f>
        <v>0</v>
      </c>
      <c r="J31" s="456">
        <f>+'7'!J31+'8'!J31+'9'!J31</f>
        <v>0</v>
      </c>
      <c r="K31" s="456">
        <f>+'7'!K31+'8'!K31+'9'!K31</f>
        <v>0</v>
      </c>
      <c r="L31" s="456">
        <f>+'7'!L31+'8'!L31+'9'!L31</f>
        <v>0</v>
      </c>
      <c r="M31" s="503">
        <f>+'7'!M31+'8'!M31+'9'!M31</f>
        <v>0</v>
      </c>
      <c r="N31" s="352">
        <f t="shared" si="6"/>
        <v>0</v>
      </c>
      <c r="P31" s="477"/>
    </row>
    <row r="32" spans="1:16" ht="14.25" x14ac:dyDescent="0.3">
      <c r="A32" s="351" t="s">
        <v>24</v>
      </c>
      <c r="B32" s="456">
        <f>+'7'!B32+'8'!B32+'9'!B32</f>
        <v>351</v>
      </c>
      <c r="C32" s="456">
        <f>+'7'!C32+'8'!C32+'9'!C32</f>
        <v>1063</v>
      </c>
      <c r="D32" s="456">
        <f>+'7'!D32+'8'!D32+'9'!D32</f>
        <v>16345.107</v>
      </c>
      <c r="E32" s="456">
        <f>+'7'!E32+'8'!E32+'9'!E32</f>
        <v>17977</v>
      </c>
      <c r="F32" s="456">
        <f>+'7'!F32+'8'!F32+'9'!F32</f>
        <v>37868</v>
      </c>
      <c r="G32" s="456">
        <f>+'7'!G32+'8'!G32+'9'!G32</f>
        <v>33438</v>
      </c>
      <c r="H32" s="456">
        <f>+'7'!H32+'8'!H32+'9'!H32</f>
        <v>31408.469000000005</v>
      </c>
      <c r="I32" s="456">
        <f>+'7'!I32+'8'!I32+'9'!I32</f>
        <v>27536.357</v>
      </c>
      <c r="J32" s="456">
        <f>+'7'!J32+'8'!J32+'9'!J32</f>
        <v>7360.4639999999999</v>
      </c>
      <c r="K32" s="456">
        <f>+'7'!K32+'8'!K32+'9'!K32</f>
        <v>472.43100000000015</v>
      </c>
      <c r="L32" s="456">
        <f>+'7'!L32+'8'!L32+'9'!L32</f>
        <v>5196.7580000000016</v>
      </c>
      <c r="M32" s="503">
        <f>+'7'!M32+'8'!M32+'9'!M32</f>
        <v>1120.4880000000001</v>
      </c>
      <c r="N32" s="352">
        <f t="shared" si="6"/>
        <v>180137.07400000002</v>
      </c>
      <c r="P32" s="478"/>
    </row>
    <row r="33" spans="1:16" ht="15" thickBot="1" x14ac:dyDescent="0.35">
      <c r="A33" s="351" t="s">
        <v>25</v>
      </c>
      <c r="B33" s="456">
        <f>+'7'!B33+'8'!B33+'9'!B33</f>
        <v>78227</v>
      </c>
      <c r="C33" s="456">
        <f>+'7'!C33+'8'!C33+'9'!C33</f>
        <v>80264</v>
      </c>
      <c r="D33" s="456">
        <f>+'7'!D33+'8'!D33+'9'!D33</f>
        <v>69829.582999999999</v>
      </c>
      <c r="E33" s="456">
        <f>+'7'!E33+'8'!E33+'9'!E33</f>
        <v>51810</v>
      </c>
      <c r="F33" s="456">
        <f>+'7'!F33+'8'!F33+'9'!F33</f>
        <v>45727</v>
      </c>
      <c r="G33" s="456">
        <f>+'7'!G33+'8'!G33+'9'!G33</f>
        <v>68269</v>
      </c>
      <c r="H33" s="456">
        <f>+'7'!H33+'8'!H33+'9'!H33</f>
        <v>86180.403000000006</v>
      </c>
      <c r="I33" s="456">
        <f>+'7'!I33+'8'!I33+'9'!I33</f>
        <v>63270.955999999998</v>
      </c>
      <c r="J33" s="456">
        <f>+'7'!J33+'8'!J33+'9'!J33</f>
        <v>97662.71</v>
      </c>
      <c r="K33" s="456">
        <f>+'7'!K33+'8'!K33+'9'!K33</f>
        <v>87247.006999999998</v>
      </c>
      <c r="L33" s="456">
        <f>+'7'!L33+'8'!L33+'9'!L33</f>
        <v>82635.103999999992</v>
      </c>
      <c r="M33" s="503">
        <f>+'7'!M33+'8'!M33+'9'!M33</f>
        <v>105163.11</v>
      </c>
      <c r="N33" s="352">
        <f t="shared" si="6"/>
        <v>916285.87299999979</v>
      </c>
      <c r="P33" s="477"/>
    </row>
    <row r="34" spans="1:16" ht="15" thickBot="1" x14ac:dyDescent="0.35">
      <c r="A34" s="349" t="s">
        <v>344</v>
      </c>
      <c r="B34" s="359">
        <f>SUM(B35:B47)</f>
        <v>264554</v>
      </c>
      <c r="C34" s="359">
        <f t="shared" ref="C34:N34" si="7">SUM(C35:C47)</f>
        <v>290706</v>
      </c>
      <c r="D34" s="359">
        <f t="shared" si="7"/>
        <v>320955.451</v>
      </c>
      <c r="E34" s="359">
        <f t="shared" si="7"/>
        <v>290822</v>
      </c>
      <c r="F34" s="359">
        <f t="shared" si="7"/>
        <v>266192</v>
      </c>
      <c r="G34" s="359">
        <f t="shared" si="7"/>
        <v>341426</v>
      </c>
      <c r="H34" s="359">
        <f t="shared" si="7"/>
        <v>321667.15399999998</v>
      </c>
      <c r="I34" s="359">
        <f t="shared" si="7"/>
        <v>343789.16200000001</v>
      </c>
      <c r="J34" s="359">
        <f t="shared" si="7"/>
        <v>357844.88099999999</v>
      </c>
      <c r="K34" s="359">
        <f t="shared" si="7"/>
        <v>304851.64799999999</v>
      </c>
      <c r="L34" s="359">
        <f t="shared" si="7"/>
        <v>281152.67300000001</v>
      </c>
      <c r="M34" s="380">
        <f t="shared" si="7"/>
        <v>355780.73300000001</v>
      </c>
      <c r="N34" s="350">
        <f t="shared" si="7"/>
        <v>3739741.7020000005</v>
      </c>
      <c r="P34" s="477"/>
    </row>
    <row r="35" spans="1:16" ht="14.25" x14ac:dyDescent="0.3">
      <c r="A35" s="351" t="s">
        <v>374</v>
      </c>
      <c r="B35" s="456">
        <f>+'7'!B35+'8'!B35+'9'!B35</f>
        <v>7833</v>
      </c>
      <c r="C35" s="456">
        <f>+'7'!C35+'8'!C35+'9'!C35</f>
        <v>10989</v>
      </c>
      <c r="D35" s="456">
        <f>+'7'!D35+'8'!D35+'9'!D35</f>
        <v>9772.2259999999987</v>
      </c>
      <c r="E35" s="456">
        <f>+'7'!E35+'8'!E35+'9'!E35</f>
        <v>9955</v>
      </c>
      <c r="F35" s="456">
        <f>+'7'!F35+'8'!F35+'9'!F35</f>
        <v>6557</v>
      </c>
      <c r="G35" s="456">
        <f>+'7'!G35+'8'!G35+'9'!G35</f>
        <v>3507</v>
      </c>
      <c r="H35" s="456">
        <f>+'7'!H35+'8'!H35+'9'!H35</f>
        <v>4255.0740000000005</v>
      </c>
      <c r="I35" s="456">
        <f>+'7'!I35+'8'!I35+'9'!I35</f>
        <v>0</v>
      </c>
      <c r="J35" s="456">
        <f>+'7'!J35+'8'!J35+'9'!J35</f>
        <v>397.22099999999955</v>
      </c>
      <c r="K35" s="456">
        <f>+'7'!K35+'8'!K35+'9'!K35</f>
        <v>1470.3759999999997</v>
      </c>
      <c r="L35" s="456">
        <f>+'7'!L35+'8'!L35+'9'!L35</f>
        <v>431.96800000000002</v>
      </c>
      <c r="M35" s="503">
        <f>+'7'!M35+'8'!M35+'9'!M35</f>
        <v>256.65900000000011</v>
      </c>
      <c r="N35" s="352">
        <f t="shared" ref="N35:N96" si="8">SUM(B35:M35)</f>
        <v>55424.52399999999</v>
      </c>
      <c r="P35" s="477"/>
    </row>
    <row r="36" spans="1:16" ht="14.25" x14ac:dyDescent="0.3">
      <c r="A36" s="351" t="s">
        <v>307</v>
      </c>
      <c r="B36" s="456">
        <f>+'7'!B36+'8'!B36+'9'!B36</f>
        <v>0</v>
      </c>
      <c r="C36" s="456">
        <f>+'7'!C36+'8'!C36+'9'!C36</f>
        <v>0</v>
      </c>
      <c r="D36" s="456">
        <f>+'7'!D36+'8'!D36+'9'!D36</f>
        <v>0</v>
      </c>
      <c r="E36" s="456">
        <f>+'7'!E36+'8'!E36+'9'!E36</f>
        <v>0</v>
      </c>
      <c r="F36" s="456">
        <f>+'7'!F36+'8'!F36+'9'!F36</f>
        <v>0</v>
      </c>
      <c r="G36" s="456">
        <f>+'7'!G36+'8'!G36+'9'!G36</f>
        <v>0</v>
      </c>
      <c r="H36" s="456">
        <f>+'7'!H36+'8'!H36+'9'!H36</f>
        <v>0</v>
      </c>
      <c r="I36" s="456">
        <f>+'7'!I36+'8'!I36+'9'!I36</f>
        <v>0</v>
      </c>
      <c r="J36" s="456">
        <f>+'7'!J36+'8'!J36+'9'!J36</f>
        <v>0</v>
      </c>
      <c r="K36" s="456">
        <f>+'7'!K36+'8'!K36+'9'!K36</f>
        <v>0</v>
      </c>
      <c r="L36" s="456">
        <f>+'7'!L36+'8'!L36+'9'!L36</f>
        <v>0</v>
      </c>
      <c r="M36" s="503">
        <f>+'7'!M36+'8'!M36+'9'!M36</f>
        <v>0</v>
      </c>
      <c r="N36" s="352">
        <f t="shared" si="8"/>
        <v>0</v>
      </c>
      <c r="P36" s="477"/>
    </row>
    <row r="37" spans="1:16" ht="14.25" x14ac:dyDescent="0.3">
      <c r="A37" s="351" t="s">
        <v>345</v>
      </c>
      <c r="B37" s="456">
        <f>+'7'!B37+'8'!B37+'9'!B37</f>
        <v>544</v>
      </c>
      <c r="C37" s="456">
        <f>+'7'!C37+'8'!C37+'9'!C37</f>
        <v>4474</v>
      </c>
      <c r="D37" s="456">
        <f>+'7'!D37+'8'!D37+'9'!D37</f>
        <v>3045.097999999999</v>
      </c>
      <c r="E37" s="456">
        <f>+'7'!E37+'8'!E37+'9'!E37</f>
        <v>0</v>
      </c>
      <c r="F37" s="456">
        <f>+'7'!F37+'8'!F37+'9'!F37</f>
        <v>4796</v>
      </c>
      <c r="G37" s="456">
        <f>+'7'!G37+'8'!G37+'9'!G37</f>
        <v>5065</v>
      </c>
      <c r="H37" s="456">
        <f>+'7'!H37+'8'!H37+'9'!H37</f>
        <v>5211.7439999999979</v>
      </c>
      <c r="I37" s="456">
        <f>+'7'!I37+'8'!I37+'9'!I37</f>
        <v>987.06199999999535</v>
      </c>
      <c r="J37" s="456">
        <f>+'7'!J37+'8'!J37+'9'!J37</f>
        <v>0</v>
      </c>
      <c r="K37" s="456">
        <f>+'7'!K37+'8'!K37+'9'!K37</f>
        <v>1545.8620000000003</v>
      </c>
      <c r="L37" s="456">
        <f>+'7'!L37+'8'!L37+'9'!L37</f>
        <v>3278.6989999999992</v>
      </c>
      <c r="M37" s="503">
        <f>+'7'!M37+'8'!M37+'9'!M37</f>
        <v>2647.4209999999948</v>
      </c>
      <c r="N37" s="352">
        <f t="shared" si="8"/>
        <v>31594.885999999988</v>
      </c>
      <c r="P37" s="477"/>
    </row>
    <row r="38" spans="1:16" ht="14.25" x14ac:dyDescent="0.3">
      <c r="A38" s="351" t="s">
        <v>346</v>
      </c>
      <c r="B38" s="456">
        <f>+'7'!B38+'8'!B38+'9'!B38</f>
        <v>0</v>
      </c>
      <c r="C38" s="456">
        <f>+'7'!C38+'8'!C38+'9'!C38</f>
        <v>0</v>
      </c>
      <c r="D38" s="456">
        <f>+'7'!D38+'8'!D38+'9'!D38</f>
        <v>0</v>
      </c>
      <c r="E38" s="456">
        <f>+'7'!E38+'8'!E38+'9'!E38</f>
        <v>0</v>
      </c>
      <c r="F38" s="456">
        <f>+'7'!F38+'8'!F38+'9'!F38</f>
        <v>0</v>
      </c>
      <c r="G38" s="456">
        <f>+'7'!G38+'8'!G38+'9'!G38</f>
        <v>0</v>
      </c>
      <c r="H38" s="456">
        <f>+'7'!H38+'8'!H38+'9'!H38</f>
        <v>0</v>
      </c>
      <c r="I38" s="456">
        <f>+'7'!I38+'8'!I38+'9'!I38</f>
        <v>0</v>
      </c>
      <c r="J38" s="456">
        <f>+'7'!J38+'8'!J38+'9'!J38</f>
        <v>0</v>
      </c>
      <c r="K38" s="456">
        <f>+'7'!K38+'8'!K38+'9'!K38</f>
        <v>0</v>
      </c>
      <c r="L38" s="456">
        <f>+'7'!L38+'8'!L38+'9'!L38</f>
        <v>0</v>
      </c>
      <c r="M38" s="503">
        <f>+'7'!M38+'8'!M38+'9'!M38</f>
        <v>0</v>
      </c>
      <c r="N38" s="352">
        <f t="shared" si="8"/>
        <v>0</v>
      </c>
      <c r="P38" s="477"/>
    </row>
    <row r="39" spans="1:16" ht="14.25" x14ac:dyDescent="0.3">
      <c r="A39" s="351" t="s">
        <v>461</v>
      </c>
      <c r="B39" s="456">
        <f>+'7'!B39+'8'!B39+'9'!B39</f>
        <v>0</v>
      </c>
      <c r="C39" s="456">
        <f>+'7'!C39+'8'!C39+'9'!C39</f>
        <v>0</v>
      </c>
      <c r="D39" s="456">
        <f>+'7'!D39+'8'!D39+'9'!D39</f>
        <v>0</v>
      </c>
      <c r="E39" s="456">
        <f>+'7'!E39+'8'!E39+'9'!E39</f>
        <v>0</v>
      </c>
      <c r="F39" s="456">
        <f>+'7'!F39+'8'!F39+'9'!F39</f>
        <v>0</v>
      </c>
      <c r="G39" s="456">
        <f>+'7'!G39+'8'!G39+'9'!G39</f>
        <v>0</v>
      </c>
      <c r="H39" s="456">
        <f>+'7'!H39+'8'!H39+'9'!H39</f>
        <v>0</v>
      </c>
      <c r="I39" s="456">
        <f>+'7'!I39+'8'!I39+'9'!I39</f>
        <v>0</v>
      </c>
      <c r="J39" s="456">
        <f>+'7'!J39+'8'!J39+'9'!J39</f>
        <v>0</v>
      </c>
      <c r="K39" s="456">
        <f>+'7'!K39+'8'!K39+'9'!K39</f>
        <v>0</v>
      </c>
      <c r="L39" s="456">
        <f>+'7'!L39+'8'!L39+'9'!L39</f>
        <v>0</v>
      </c>
      <c r="M39" s="503">
        <f>+'7'!M39+'8'!M39+'9'!M39</f>
        <v>0</v>
      </c>
      <c r="N39" s="352">
        <f t="shared" si="8"/>
        <v>0</v>
      </c>
      <c r="P39" s="477"/>
    </row>
    <row r="40" spans="1:16" ht="14.25" x14ac:dyDescent="0.3">
      <c r="A40" s="351" t="s">
        <v>462</v>
      </c>
      <c r="B40" s="456">
        <f>+'7'!B40+'8'!B40+'9'!B40</f>
        <v>0</v>
      </c>
      <c r="C40" s="456">
        <f>+'7'!C40+'8'!C40+'9'!C40</f>
        <v>0</v>
      </c>
      <c r="D40" s="456">
        <f>+'7'!D40+'8'!D40+'9'!D40</f>
        <v>0</v>
      </c>
      <c r="E40" s="456">
        <f>+'7'!E40+'8'!E40+'9'!E40</f>
        <v>0</v>
      </c>
      <c r="F40" s="456">
        <f>+'7'!F40+'8'!F40+'9'!F40</f>
        <v>0</v>
      </c>
      <c r="G40" s="456">
        <f>+'7'!G40+'8'!G40+'9'!G40</f>
        <v>0</v>
      </c>
      <c r="H40" s="456">
        <f>+'7'!H40+'8'!H40+'9'!H40</f>
        <v>0</v>
      </c>
      <c r="I40" s="456">
        <f>+'7'!I40+'8'!I40+'9'!I40</f>
        <v>0</v>
      </c>
      <c r="J40" s="456">
        <f>+'7'!J40+'8'!J40+'9'!J40</f>
        <v>0</v>
      </c>
      <c r="K40" s="456">
        <f>+'7'!K40+'8'!K40+'9'!K40</f>
        <v>0</v>
      </c>
      <c r="L40" s="456">
        <f>+'7'!L40+'8'!L40+'9'!L40</f>
        <v>0</v>
      </c>
      <c r="M40" s="503">
        <f>+'7'!M40+'8'!M40+'9'!M40</f>
        <v>0</v>
      </c>
      <c r="N40" s="352">
        <f t="shared" si="8"/>
        <v>0</v>
      </c>
      <c r="P40" s="477"/>
    </row>
    <row r="41" spans="1:16" ht="14.25" x14ac:dyDescent="0.3">
      <c r="A41" s="351" t="s">
        <v>463</v>
      </c>
      <c r="B41" s="456">
        <f>+'7'!B41+'8'!B41+'9'!B41</f>
        <v>6722</v>
      </c>
      <c r="C41" s="456">
        <f>+'7'!C41+'8'!C41+'9'!C41</f>
        <v>0</v>
      </c>
      <c r="D41" s="456">
        <f>+'7'!D41+'8'!D41+'9'!D41</f>
        <v>8770.476999999999</v>
      </c>
      <c r="E41" s="456">
        <f>+'7'!E41+'8'!E41+'9'!E41</f>
        <v>6808</v>
      </c>
      <c r="F41" s="456">
        <f>+'7'!F41+'8'!F41+'9'!F41</f>
        <v>1459</v>
      </c>
      <c r="G41" s="456">
        <f>+'7'!G41+'8'!G41+'9'!G41</f>
        <v>6610</v>
      </c>
      <c r="H41" s="456">
        <f>+'7'!H41+'8'!H41+'9'!H41</f>
        <v>2319.576</v>
      </c>
      <c r="I41" s="456">
        <f>+'7'!I41+'8'!I41+'9'!I41</f>
        <v>5834.7690000000011</v>
      </c>
      <c r="J41" s="456">
        <f>+'7'!J41+'8'!J41+'9'!J41</f>
        <v>1056.1589999999999</v>
      </c>
      <c r="K41" s="456">
        <f>+'7'!K41+'8'!K41+'9'!K41</f>
        <v>5114.5360000000001</v>
      </c>
      <c r="L41" s="456">
        <f>+'7'!L41+'8'!L41+'9'!L41</f>
        <v>2335.3209999999999</v>
      </c>
      <c r="M41" s="503">
        <f>+'7'!M41+'8'!M41+'9'!M41</f>
        <v>6837.331000000001</v>
      </c>
      <c r="N41" s="352">
        <f t="shared" si="8"/>
        <v>53867.169000000002</v>
      </c>
      <c r="P41" s="478"/>
    </row>
    <row r="42" spans="1:16" ht="14.25" x14ac:dyDescent="0.3">
      <c r="A42" s="351" t="s">
        <v>306</v>
      </c>
      <c r="B42" s="456">
        <f>+'7'!B42+'8'!B42+'9'!B42</f>
        <v>0</v>
      </c>
      <c r="C42" s="456">
        <f>+'7'!C42+'8'!C42+'9'!C42</f>
        <v>0</v>
      </c>
      <c r="D42" s="456">
        <f>+'7'!D42+'8'!D42+'9'!D42</f>
        <v>0</v>
      </c>
      <c r="E42" s="456">
        <f>+'7'!E42+'8'!E42+'9'!E42</f>
        <v>0</v>
      </c>
      <c r="F42" s="456">
        <f>+'7'!F42+'8'!F42+'9'!F42</f>
        <v>0</v>
      </c>
      <c r="G42" s="456">
        <f>+'7'!G42+'8'!G42+'9'!G42</f>
        <v>0</v>
      </c>
      <c r="H42" s="456">
        <f>+'7'!H42+'8'!H42+'9'!H42</f>
        <v>0</v>
      </c>
      <c r="I42" s="456">
        <f>+'7'!I42+'8'!I42+'9'!I42</f>
        <v>0</v>
      </c>
      <c r="J42" s="456">
        <f>+'7'!J42+'8'!J42+'9'!J42</f>
        <v>0</v>
      </c>
      <c r="K42" s="456">
        <f>+'7'!K42+'8'!K42+'9'!K42</f>
        <v>0</v>
      </c>
      <c r="L42" s="456">
        <f>+'7'!L42+'8'!L42+'9'!L42</f>
        <v>0</v>
      </c>
      <c r="M42" s="503">
        <f>+'7'!M42+'8'!M42+'9'!M42</f>
        <v>0</v>
      </c>
      <c r="N42" s="352">
        <f t="shared" si="8"/>
        <v>0</v>
      </c>
      <c r="P42" s="477"/>
    </row>
    <row r="43" spans="1:16" ht="14.25" x14ac:dyDescent="0.3">
      <c r="A43" s="351" t="s">
        <v>347</v>
      </c>
      <c r="B43" s="456">
        <f>+'7'!B43+'8'!B43+'9'!B43</f>
        <v>0</v>
      </c>
      <c r="C43" s="456">
        <f>+'7'!C43+'8'!C43+'9'!C43</f>
        <v>0</v>
      </c>
      <c r="D43" s="456">
        <f>+'7'!D43+'8'!D43+'9'!D43</f>
        <v>0</v>
      </c>
      <c r="E43" s="456">
        <f>+'7'!E43+'8'!E43+'9'!E43</f>
        <v>0</v>
      </c>
      <c r="F43" s="456">
        <f>+'7'!F43+'8'!F43+'9'!F43</f>
        <v>0</v>
      </c>
      <c r="G43" s="456">
        <f>+'7'!G43+'8'!G43+'9'!G43</f>
        <v>0</v>
      </c>
      <c r="H43" s="456">
        <f>+'7'!H43+'8'!H43+'9'!H43</f>
        <v>0</v>
      </c>
      <c r="I43" s="456">
        <f>+'7'!I43+'8'!I43+'9'!I43</f>
        <v>0</v>
      </c>
      <c r="J43" s="456">
        <f>+'7'!J43+'8'!J43+'9'!J43</f>
        <v>0</v>
      </c>
      <c r="K43" s="456">
        <f>+'7'!K43+'8'!K43+'9'!K43</f>
        <v>0</v>
      </c>
      <c r="L43" s="456">
        <f>+'7'!L43+'8'!L43+'9'!L43</f>
        <v>0</v>
      </c>
      <c r="M43" s="503">
        <f>+'7'!M43+'8'!M43+'9'!M43</f>
        <v>0</v>
      </c>
      <c r="N43" s="352">
        <f t="shared" si="8"/>
        <v>0</v>
      </c>
      <c r="P43" s="478"/>
    </row>
    <row r="44" spans="1:16" ht="14.25" x14ac:dyDescent="0.3">
      <c r="A44" s="351" t="s">
        <v>436</v>
      </c>
      <c r="B44" s="456">
        <f>+'7'!B44+'8'!B44+'9'!B44</f>
        <v>0</v>
      </c>
      <c r="C44" s="456">
        <f>+'7'!C44+'8'!C44+'9'!C44</f>
        <v>0</v>
      </c>
      <c r="D44" s="456">
        <f>+'7'!D44+'8'!D44+'9'!D44</f>
        <v>0</v>
      </c>
      <c r="E44" s="456">
        <f>+'7'!E44+'8'!E44+'9'!E44</f>
        <v>0</v>
      </c>
      <c r="F44" s="456">
        <f>+'7'!F44+'8'!F44+'9'!F44</f>
        <v>0</v>
      </c>
      <c r="G44" s="456">
        <f>+'7'!G44+'8'!G44+'9'!G44</f>
        <v>0</v>
      </c>
      <c r="H44" s="456">
        <f>+'7'!H44+'8'!H44+'9'!H44</f>
        <v>0</v>
      </c>
      <c r="I44" s="456">
        <f>+'7'!I44+'8'!I44+'9'!I44</f>
        <v>0</v>
      </c>
      <c r="J44" s="456">
        <f>+'7'!J44+'8'!J44+'9'!J44</f>
        <v>0</v>
      </c>
      <c r="K44" s="456">
        <f>+'7'!K44+'8'!K44+'9'!K44</f>
        <v>0</v>
      </c>
      <c r="L44" s="456">
        <f>+'7'!L44+'8'!L44+'9'!L44</f>
        <v>0</v>
      </c>
      <c r="M44" s="503">
        <f>+'7'!M44+'8'!M44+'9'!M44</f>
        <v>0</v>
      </c>
      <c r="N44" s="352">
        <f t="shared" si="8"/>
        <v>0</v>
      </c>
      <c r="P44" s="477"/>
    </row>
    <row r="45" spans="1:16" ht="14.25" x14ac:dyDescent="0.3">
      <c r="A45" s="351" t="s">
        <v>437</v>
      </c>
      <c r="B45" s="456">
        <f>+'7'!B45+'8'!B45+'9'!B45</f>
        <v>0</v>
      </c>
      <c r="C45" s="456">
        <f>+'7'!C45+'8'!C45+'9'!C45</f>
        <v>0</v>
      </c>
      <c r="D45" s="456">
        <f>+'7'!D45+'8'!D45+'9'!D45</f>
        <v>0</v>
      </c>
      <c r="E45" s="456">
        <f>+'7'!E45+'8'!E45+'9'!E45</f>
        <v>0</v>
      </c>
      <c r="F45" s="456">
        <f>+'7'!F45+'8'!F45+'9'!F45</f>
        <v>0</v>
      </c>
      <c r="G45" s="456">
        <f>+'7'!G45+'8'!G45+'9'!G45</f>
        <v>0</v>
      </c>
      <c r="H45" s="456">
        <f>+'7'!H45+'8'!H45+'9'!H45</f>
        <v>0</v>
      </c>
      <c r="I45" s="456">
        <f>+'7'!I45+'8'!I45+'9'!I45</f>
        <v>0</v>
      </c>
      <c r="J45" s="456">
        <f>+'7'!J45+'8'!J45+'9'!J45</f>
        <v>0</v>
      </c>
      <c r="K45" s="456">
        <f>+'7'!K45+'8'!K45+'9'!K45</f>
        <v>0</v>
      </c>
      <c r="L45" s="456">
        <f>+'7'!L45+'8'!L45+'9'!L45</f>
        <v>0</v>
      </c>
      <c r="M45" s="503">
        <f>+'7'!M45+'8'!M45+'9'!M45</f>
        <v>0</v>
      </c>
      <c r="N45" s="352">
        <f t="shared" si="8"/>
        <v>0</v>
      </c>
      <c r="P45" s="477"/>
    </row>
    <row r="46" spans="1:16" ht="14.25" x14ac:dyDescent="0.3">
      <c r="A46" s="351" t="s">
        <v>438</v>
      </c>
      <c r="B46" s="456">
        <f>+'7'!B46+'8'!B46+'9'!B46</f>
        <v>2925</v>
      </c>
      <c r="C46" s="456">
        <f>+'7'!C46+'8'!C46+'9'!C46</f>
        <v>773</v>
      </c>
      <c r="D46" s="456">
        <f>+'7'!D46+'8'!D46+'9'!D46</f>
        <v>5677.8829999999998</v>
      </c>
      <c r="E46" s="456">
        <f>+'7'!E46+'8'!E46+'9'!E46</f>
        <v>1917</v>
      </c>
      <c r="F46" s="456">
        <f>+'7'!F46+'8'!F46+'9'!F46</f>
        <v>2189</v>
      </c>
      <c r="G46" s="456">
        <f>+'7'!G46+'8'!G46+'9'!G46</f>
        <v>1234</v>
      </c>
      <c r="H46" s="456">
        <f>+'7'!H46+'8'!H46+'9'!H46</f>
        <v>2707.9780000000001</v>
      </c>
      <c r="I46" s="456">
        <f>+'7'!I46+'8'!I46+'9'!I46</f>
        <v>2430.0949999999998</v>
      </c>
      <c r="J46" s="456">
        <f>+'7'!J46+'8'!J46+'9'!J46</f>
        <v>3077.8980000000001</v>
      </c>
      <c r="K46" s="456">
        <f>+'7'!K46+'8'!K46+'9'!K46</f>
        <v>3258.6460000000002</v>
      </c>
      <c r="L46" s="456">
        <f>+'7'!L46+'8'!L46+'9'!L46</f>
        <v>10695.815000000001</v>
      </c>
      <c r="M46" s="503">
        <f>+'7'!M46+'8'!M46+'9'!M46</f>
        <v>2511.8609999999999</v>
      </c>
      <c r="N46" s="352">
        <f t="shared" si="8"/>
        <v>39398.175999999999</v>
      </c>
      <c r="P46" s="477"/>
    </row>
    <row r="47" spans="1:16" ht="15" thickBot="1" x14ac:dyDescent="0.35">
      <c r="A47" s="455" t="s">
        <v>344</v>
      </c>
      <c r="B47" s="456">
        <f>+'7'!B47+'8'!B47+'9'!B47</f>
        <v>246530</v>
      </c>
      <c r="C47" s="456">
        <f>+'7'!C47+'8'!C47+'9'!C47</f>
        <v>274470</v>
      </c>
      <c r="D47" s="456">
        <f>+'7'!D47+'8'!D47+'9'!D47</f>
        <v>293689.76699999999</v>
      </c>
      <c r="E47" s="456">
        <f>+'7'!E47+'8'!E47+'9'!E47</f>
        <v>272142</v>
      </c>
      <c r="F47" s="456">
        <f>+'7'!F47+'8'!F47+'9'!F47</f>
        <v>251191</v>
      </c>
      <c r="G47" s="456">
        <f>+'7'!G47+'8'!G47+'9'!G47</f>
        <v>325010</v>
      </c>
      <c r="H47" s="456">
        <f>+'7'!H47+'8'!H47+'9'!H47</f>
        <v>307172.78200000001</v>
      </c>
      <c r="I47" s="456">
        <f>+'7'!I47+'8'!I47+'9'!I47</f>
        <v>334537.23600000003</v>
      </c>
      <c r="J47" s="456">
        <f>+'7'!J47+'8'!J47+'9'!J47</f>
        <v>353313.603</v>
      </c>
      <c r="K47" s="456">
        <f>+'7'!K47+'8'!K47+'9'!K47</f>
        <v>293462.228</v>
      </c>
      <c r="L47" s="456">
        <f>+'7'!L47+'8'!L47+'9'!L47</f>
        <v>264410.87</v>
      </c>
      <c r="M47" s="503">
        <f>+'7'!M47+'8'!M47+'9'!M47</f>
        <v>343527.46100000001</v>
      </c>
      <c r="N47" s="352">
        <f t="shared" si="8"/>
        <v>3559456.9470000006</v>
      </c>
      <c r="P47" s="477"/>
    </row>
    <row r="48" spans="1:16" ht="15" thickBot="1" x14ac:dyDescent="0.35">
      <c r="A48" s="349" t="s">
        <v>348</v>
      </c>
      <c r="B48" s="359">
        <f>SUM(B49:B58)</f>
        <v>118458</v>
      </c>
      <c r="C48" s="359">
        <f t="shared" ref="C48:N48" si="9">SUM(C49:C58)</f>
        <v>60422</v>
      </c>
      <c r="D48" s="359">
        <f t="shared" si="9"/>
        <v>91953.429000000004</v>
      </c>
      <c r="E48" s="359">
        <f t="shared" si="9"/>
        <v>88761</v>
      </c>
      <c r="F48" s="359">
        <f t="shared" si="9"/>
        <v>88707</v>
      </c>
      <c r="G48" s="359">
        <f t="shared" si="9"/>
        <v>55240</v>
      </c>
      <c r="H48" s="359">
        <f t="shared" si="9"/>
        <v>91801.489000000001</v>
      </c>
      <c r="I48" s="359">
        <f t="shared" si="9"/>
        <v>89599.274000000005</v>
      </c>
      <c r="J48" s="359">
        <f t="shared" si="9"/>
        <v>62691.799999999996</v>
      </c>
      <c r="K48" s="359">
        <f t="shared" si="9"/>
        <v>40072.628999999994</v>
      </c>
      <c r="L48" s="359">
        <f t="shared" si="9"/>
        <v>12594.721</v>
      </c>
      <c r="M48" s="380">
        <f t="shared" si="9"/>
        <v>54539.55000000001</v>
      </c>
      <c r="N48" s="350">
        <f t="shared" si="9"/>
        <v>854840.89199999976</v>
      </c>
      <c r="P48" s="477"/>
    </row>
    <row r="49" spans="1:16" ht="14.25" x14ac:dyDescent="0.3">
      <c r="A49" s="351" t="s">
        <v>308</v>
      </c>
      <c r="B49" s="456">
        <f>+'7'!B49+'8'!B49+'9'!B49</f>
        <v>405</v>
      </c>
      <c r="C49" s="456">
        <f>+'7'!C49+'8'!C49+'9'!C49</f>
        <v>16229</v>
      </c>
      <c r="D49" s="456">
        <f>+'7'!D49+'8'!D49+'9'!D49</f>
        <v>22083.69</v>
      </c>
      <c r="E49" s="456">
        <f>+'7'!E49+'8'!E49+'9'!E49</f>
        <v>15758</v>
      </c>
      <c r="F49" s="456">
        <f>+'7'!F49+'8'!F49+'9'!F49</f>
        <v>20073</v>
      </c>
      <c r="G49" s="456">
        <f>+'7'!G49+'8'!G49+'9'!G49</f>
        <v>17569</v>
      </c>
      <c r="H49" s="456">
        <f>+'7'!H49+'8'!H49+'9'!H49</f>
        <v>26715.131000000001</v>
      </c>
      <c r="I49" s="456">
        <f>+'7'!I49+'8'!I49+'9'!I49</f>
        <v>29631.891000000003</v>
      </c>
      <c r="J49" s="456">
        <f>+'7'!J49+'8'!J49+'9'!J49</f>
        <v>17305.485000000001</v>
      </c>
      <c r="K49" s="456">
        <f>+'7'!K49+'8'!K49+'9'!K49</f>
        <v>13908.696</v>
      </c>
      <c r="L49" s="456">
        <f>+'7'!L49+'8'!L49+'9'!L49</f>
        <v>12028.857</v>
      </c>
      <c r="M49" s="503">
        <f>+'7'!M49+'8'!M49+'9'!M49</f>
        <v>3865.9380000000001</v>
      </c>
      <c r="N49" s="352">
        <f t="shared" si="8"/>
        <v>195573.68799999997</v>
      </c>
      <c r="P49" s="478"/>
    </row>
    <row r="50" spans="1:16" ht="14.25" x14ac:dyDescent="0.3">
      <c r="A50" s="383" t="s">
        <v>349</v>
      </c>
      <c r="B50" s="456">
        <f>+'7'!B50+'8'!B50+'9'!B50</f>
        <v>0</v>
      </c>
      <c r="C50" s="456">
        <f>+'7'!C50+'8'!C50+'9'!C50</f>
        <v>0</v>
      </c>
      <c r="D50" s="456">
        <f>+'7'!D50+'8'!D50+'9'!D50</f>
        <v>0</v>
      </c>
      <c r="E50" s="456">
        <f>+'7'!E50+'8'!E50+'9'!E50</f>
        <v>0</v>
      </c>
      <c r="F50" s="456">
        <f>+'7'!F50+'8'!F50+'9'!F50</f>
        <v>0</v>
      </c>
      <c r="G50" s="456">
        <f>+'7'!G50+'8'!G50+'9'!G50</f>
        <v>0</v>
      </c>
      <c r="H50" s="456">
        <f>+'7'!H50+'8'!H50+'9'!H50</f>
        <v>0</v>
      </c>
      <c r="I50" s="456">
        <f>+'7'!I50+'8'!I50+'9'!I50</f>
        <v>0</v>
      </c>
      <c r="J50" s="456">
        <f>+'7'!J50+'8'!J50+'9'!J50</f>
        <v>0</v>
      </c>
      <c r="K50" s="456">
        <f>+'7'!K50+'8'!K50+'9'!K50</f>
        <v>0</v>
      </c>
      <c r="L50" s="456">
        <f>+'7'!L50+'8'!L50+'9'!L50</f>
        <v>0</v>
      </c>
      <c r="M50" s="503">
        <f>+'7'!M50+'8'!M50+'9'!M50</f>
        <v>0</v>
      </c>
      <c r="N50" s="352">
        <f t="shared" si="8"/>
        <v>0</v>
      </c>
      <c r="P50" s="477"/>
    </row>
    <row r="51" spans="1:16" ht="14.25" x14ac:dyDescent="0.3">
      <c r="A51" s="383" t="s">
        <v>350</v>
      </c>
      <c r="B51" s="456">
        <f>+'7'!B51+'8'!B51+'9'!B51</f>
        <v>0</v>
      </c>
      <c r="C51" s="456">
        <f>+'7'!C51+'8'!C51+'9'!C51</f>
        <v>0</v>
      </c>
      <c r="D51" s="456">
        <f>+'7'!D51+'8'!D51+'9'!D51</f>
        <v>0</v>
      </c>
      <c r="E51" s="456">
        <f>+'7'!E51+'8'!E51+'9'!E51</f>
        <v>0</v>
      </c>
      <c r="F51" s="456">
        <f>+'7'!F51+'8'!F51+'9'!F51</f>
        <v>0</v>
      </c>
      <c r="G51" s="456">
        <f>+'7'!G51+'8'!G51+'9'!G51</f>
        <v>0</v>
      </c>
      <c r="H51" s="456">
        <f>+'7'!H51+'8'!H51+'9'!H51</f>
        <v>0</v>
      </c>
      <c r="I51" s="456">
        <f>+'7'!I51+'8'!I51+'9'!I51</f>
        <v>0</v>
      </c>
      <c r="J51" s="456">
        <f>+'7'!J51+'8'!J51+'9'!J51</f>
        <v>0</v>
      </c>
      <c r="K51" s="456">
        <f>+'7'!K51+'8'!K51+'9'!K51</f>
        <v>0</v>
      </c>
      <c r="L51" s="456">
        <f>+'7'!L51+'8'!L51+'9'!L51</f>
        <v>0</v>
      </c>
      <c r="M51" s="503">
        <f>+'7'!M51+'8'!M51+'9'!M51</f>
        <v>0</v>
      </c>
      <c r="N51" s="352">
        <f t="shared" si="8"/>
        <v>0</v>
      </c>
      <c r="P51" s="477"/>
    </row>
    <row r="52" spans="1:16" ht="14.25" x14ac:dyDescent="0.3">
      <c r="A52" s="383" t="s">
        <v>351</v>
      </c>
      <c r="B52" s="456">
        <f>+'7'!B52+'8'!B52+'9'!B52</f>
        <v>0</v>
      </c>
      <c r="C52" s="456">
        <f>+'7'!C52+'8'!C52+'9'!C52</f>
        <v>0</v>
      </c>
      <c r="D52" s="456">
        <f>+'7'!D52+'8'!D52+'9'!D52</f>
        <v>0</v>
      </c>
      <c r="E52" s="456">
        <f>+'7'!E52+'8'!E52+'9'!E52</f>
        <v>0</v>
      </c>
      <c r="F52" s="456">
        <f>+'7'!F52+'8'!F52+'9'!F52</f>
        <v>0</v>
      </c>
      <c r="G52" s="456">
        <f>+'7'!G52+'8'!G52+'9'!G52</f>
        <v>0</v>
      </c>
      <c r="H52" s="456">
        <f>+'7'!H52+'8'!H52+'9'!H52</f>
        <v>0</v>
      </c>
      <c r="I52" s="456">
        <f>+'7'!I52+'8'!I52+'9'!I52</f>
        <v>0</v>
      </c>
      <c r="J52" s="456">
        <f>+'7'!J52+'8'!J52+'9'!J52</f>
        <v>0</v>
      </c>
      <c r="K52" s="456">
        <f>+'7'!K52+'8'!K52+'9'!K52</f>
        <v>0</v>
      </c>
      <c r="L52" s="456">
        <f>+'7'!L52+'8'!L52+'9'!L52</f>
        <v>0</v>
      </c>
      <c r="M52" s="503">
        <f>+'7'!M52+'8'!M52+'9'!M52</f>
        <v>0</v>
      </c>
      <c r="N52" s="352">
        <f t="shared" si="8"/>
        <v>0</v>
      </c>
      <c r="P52" s="477"/>
    </row>
    <row r="53" spans="1:16" ht="14.25" x14ac:dyDescent="0.3">
      <c r="A53" s="383" t="s">
        <v>414</v>
      </c>
      <c r="B53" s="456">
        <f>+'7'!B53+'8'!B53+'9'!B53</f>
        <v>0</v>
      </c>
      <c r="C53" s="456">
        <f>+'7'!C53+'8'!C53+'9'!C53</f>
        <v>0</v>
      </c>
      <c r="D53" s="456">
        <f>+'7'!D53+'8'!D53+'9'!D53</f>
        <v>0</v>
      </c>
      <c r="E53" s="456">
        <f>+'7'!E53+'8'!E53+'9'!E53</f>
        <v>0</v>
      </c>
      <c r="F53" s="456">
        <f>+'7'!F53+'8'!F53+'9'!F53</f>
        <v>0</v>
      </c>
      <c r="G53" s="456">
        <f>+'7'!G53+'8'!G53+'9'!G53</f>
        <v>0</v>
      </c>
      <c r="H53" s="456">
        <f>+'7'!H53+'8'!H53+'9'!H53</f>
        <v>0</v>
      </c>
      <c r="I53" s="456">
        <f>+'7'!I53+'8'!I53+'9'!I53</f>
        <v>0</v>
      </c>
      <c r="J53" s="456">
        <f>+'7'!J53+'8'!J53+'9'!J53</f>
        <v>0</v>
      </c>
      <c r="K53" s="456">
        <f>+'7'!K53+'8'!K53+'9'!K53</f>
        <v>0</v>
      </c>
      <c r="L53" s="456">
        <f>+'7'!L53+'8'!L53+'9'!L53</f>
        <v>0</v>
      </c>
      <c r="M53" s="503">
        <f>+'7'!M53+'8'!M53+'9'!M53</f>
        <v>0</v>
      </c>
      <c r="N53" s="352">
        <f t="shared" si="8"/>
        <v>0</v>
      </c>
      <c r="P53" s="477"/>
    </row>
    <row r="54" spans="1:16" ht="14.25" x14ac:dyDescent="0.3">
      <c r="A54" s="383" t="s">
        <v>415</v>
      </c>
      <c r="B54" s="456">
        <f>+'7'!B54+'8'!B54+'9'!B54</f>
        <v>20006</v>
      </c>
      <c r="C54" s="456">
        <f>+'7'!C54+'8'!C54+'9'!C54</f>
        <v>0</v>
      </c>
      <c r="D54" s="456">
        <f>+'7'!D54+'8'!D54+'9'!D54</f>
        <v>27911.804999999997</v>
      </c>
      <c r="E54" s="456">
        <f>+'7'!E54+'8'!E54+'9'!E54</f>
        <v>16449</v>
      </c>
      <c r="F54" s="456">
        <f>+'7'!F54+'8'!F54+'9'!F54</f>
        <v>30528</v>
      </c>
      <c r="G54" s="456">
        <f>+'7'!G54+'8'!G54+'9'!G54</f>
        <v>1320</v>
      </c>
      <c r="H54" s="456">
        <f>+'7'!H54+'8'!H54+'9'!H54</f>
        <v>21509.192999999999</v>
      </c>
      <c r="I54" s="456">
        <f>+'7'!I54+'8'!I54+'9'!I54</f>
        <v>0</v>
      </c>
      <c r="J54" s="456">
        <f>+'7'!J54+'8'!J54+'9'!J54</f>
        <v>0</v>
      </c>
      <c r="K54" s="456">
        <f>+'7'!K54+'8'!K54+'9'!K54</f>
        <v>16384.769999999997</v>
      </c>
      <c r="L54" s="456">
        <f>+'7'!L54+'8'!L54+'9'!L54</f>
        <v>0</v>
      </c>
      <c r="M54" s="503">
        <f>+'7'!M54+'8'!M54+'9'!M54</f>
        <v>0</v>
      </c>
      <c r="N54" s="352">
        <f t="shared" si="8"/>
        <v>134108.76799999998</v>
      </c>
      <c r="P54" s="477"/>
    </row>
    <row r="55" spans="1:16" ht="14.25" x14ac:dyDescent="0.3">
      <c r="A55" s="383" t="s">
        <v>440</v>
      </c>
      <c r="B55" s="456">
        <f>+'7'!B55+'8'!B55+'9'!B55</f>
        <v>0</v>
      </c>
      <c r="C55" s="456">
        <f>+'7'!C55+'8'!C55+'9'!C55</f>
        <v>0</v>
      </c>
      <c r="D55" s="456">
        <f>+'7'!D55+'8'!D55+'9'!D55</f>
        <v>0</v>
      </c>
      <c r="E55" s="456">
        <f>+'7'!E55+'8'!E55+'9'!E55</f>
        <v>0</v>
      </c>
      <c r="F55" s="456">
        <f>+'7'!F55+'8'!F55+'9'!F55</f>
        <v>0</v>
      </c>
      <c r="G55" s="456">
        <f>+'7'!G55+'8'!G55+'9'!G55</f>
        <v>0</v>
      </c>
      <c r="H55" s="456">
        <f>+'7'!H55+'8'!H55+'9'!H55</f>
        <v>0</v>
      </c>
      <c r="I55" s="456">
        <f>+'7'!I55+'8'!I55+'9'!I55</f>
        <v>0</v>
      </c>
      <c r="J55" s="456">
        <f>+'7'!J55+'8'!J55+'9'!J55</f>
        <v>0</v>
      </c>
      <c r="K55" s="456">
        <f>+'7'!K55+'8'!K55+'9'!K55</f>
        <v>0</v>
      </c>
      <c r="L55" s="456">
        <f>+'7'!L55+'8'!L55+'9'!L55</f>
        <v>0</v>
      </c>
      <c r="M55" s="503">
        <f>+'7'!M55+'8'!M55+'9'!M55</f>
        <v>0</v>
      </c>
      <c r="N55" s="352">
        <f t="shared" si="8"/>
        <v>0</v>
      </c>
      <c r="P55" s="478"/>
    </row>
    <row r="56" spans="1:16" ht="14.25" x14ac:dyDescent="0.3">
      <c r="A56" s="383" t="s">
        <v>441</v>
      </c>
      <c r="B56" s="456">
        <f>+'7'!B56+'8'!B56+'9'!B56</f>
        <v>0</v>
      </c>
      <c r="C56" s="456">
        <f>+'7'!C56+'8'!C56+'9'!C56</f>
        <v>0</v>
      </c>
      <c r="D56" s="456">
        <f>+'7'!D56+'8'!D56+'9'!D56</f>
        <v>0</v>
      </c>
      <c r="E56" s="456">
        <f>+'7'!E56+'8'!E56+'9'!E56</f>
        <v>0</v>
      </c>
      <c r="F56" s="456">
        <f>+'7'!F56+'8'!F56+'9'!F56</f>
        <v>0</v>
      </c>
      <c r="G56" s="456">
        <f>+'7'!G56+'8'!G56+'9'!G56</f>
        <v>0</v>
      </c>
      <c r="H56" s="456">
        <f>+'7'!H56+'8'!H56+'9'!H56</f>
        <v>0</v>
      </c>
      <c r="I56" s="456">
        <f>+'7'!I56+'8'!I56+'9'!I56</f>
        <v>0</v>
      </c>
      <c r="J56" s="456">
        <f>+'7'!J56+'8'!J56+'9'!J56</f>
        <v>0</v>
      </c>
      <c r="K56" s="456">
        <f>+'7'!K56+'8'!K56+'9'!K56</f>
        <v>0</v>
      </c>
      <c r="L56" s="456">
        <f>+'7'!L56+'8'!L56+'9'!L56</f>
        <v>0</v>
      </c>
      <c r="M56" s="503">
        <f>+'7'!M56+'8'!M56+'9'!M56</f>
        <v>0</v>
      </c>
      <c r="N56" s="352">
        <f t="shared" si="8"/>
        <v>0</v>
      </c>
      <c r="P56" s="477"/>
    </row>
    <row r="57" spans="1:16" ht="14.25" x14ac:dyDescent="0.3">
      <c r="A57" s="383" t="s">
        <v>442</v>
      </c>
      <c r="B57" s="456">
        <f>+'7'!B57+'8'!B57+'9'!B57</f>
        <v>98047</v>
      </c>
      <c r="C57" s="456">
        <f>+'7'!C57+'8'!C57+'9'!C57</f>
        <v>44193</v>
      </c>
      <c r="D57" s="456">
        <f>+'7'!D57+'8'!D57+'9'!D57</f>
        <v>41957.934000000001</v>
      </c>
      <c r="E57" s="456">
        <f>+'7'!E57+'8'!E57+'9'!E57</f>
        <v>56554</v>
      </c>
      <c r="F57" s="456">
        <f>+'7'!F57+'8'!F57+'9'!F57</f>
        <v>38106</v>
      </c>
      <c r="G57" s="456">
        <f>+'7'!G57+'8'!G57+'9'!G57</f>
        <v>36351</v>
      </c>
      <c r="H57" s="456">
        <f>+'7'!H57+'8'!H57+'9'!H57</f>
        <v>43577.164999999994</v>
      </c>
      <c r="I57" s="456">
        <f>+'7'!I57+'8'!I57+'9'!I57</f>
        <v>59967.382999999994</v>
      </c>
      <c r="J57" s="456">
        <f>+'7'!J57+'8'!J57+'9'!J57</f>
        <v>45386.314999999995</v>
      </c>
      <c r="K57" s="456">
        <f>+'7'!K57+'8'!K57+'9'!K57</f>
        <v>9556.7129999999997</v>
      </c>
      <c r="L57" s="456">
        <f>+'7'!L57+'8'!L57+'9'!L57</f>
        <v>565.86400000000003</v>
      </c>
      <c r="M57" s="503">
        <f>+'7'!M57+'8'!M57+'9'!M57</f>
        <v>50439.379000000008</v>
      </c>
      <c r="N57" s="352">
        <f t="shared" si="8"/>
        <v>524701.75299999991</v>
      </c>
      <c r="P57" s="477"/>
    </row>
    <row r="58" spans="1:16" ht="15" thickBot="1" x14ac:dyDescent="0.35">
      <c r="A58" s="455" t="s">
        <v>468</v>
      </c>
      <c r="B58" s="456">
        <f>+'7'!B58+'8'!B58+'9'!B58</f>
        <v>0</v>
      </c>
      <c r="C58" s="456">
        <f>+'7'!C58+'8'!C58+'9'!C58</f>
        <v>0</v>
      </c>
      <c r="D58" s="456">
        <f>+'7'!D58+'8'!D58+'9'!D58</f>
        <v>0</v>
      </c>
      <c r="E58" s="456">
        <f>+'7'!E58+'8'!E58+'9'!E58</f>
        <v>0</v>
      </c>
      <c r="F58" s="456">
        <f>+'7'!F58+'8'!F58+'9'!F58</f>
        <v>0</v>
      </c>
      <c r="G58" s="456">
        <f>+'7'!G58+'8'!G58+'9'!G58</f>
        <v>0</v>
      </c>
      <c r="H58" s="456">
        <f>+'7'!H58+'8'!H58+'9'!H58</f>
        <v>0</v>
      </c>
      <c r="I58" s="456">
        <f>+'7'!I58+'8'!I58+'9'!I58</f>
        <v>0</v>
      </c>
      <c r="J58" s="456">
        <f>+'7'!J58+'8'!J58+'9'!J58</f>
        <v>0</v>
      </c>
      <c r="K58" s="456">
        <f>+'7'!K58+'8'!K58+'9'!K58</f>
        <v>222.45</v>
      </c>
      <c r="L58" s="456">
        <f>+'7'!L58+'8'!L58+'9'!L58</f>
        <v>0</v>
      </c>
      <c r="M58" s="503">
        <f>+'7'!M58+'8'!M58+'9'!M58</f>
        <v>234.233</v>
      </c>
      <c r="N58" s="352">
        <f t="shared" si="8"/>
        <v>456.68299999999999</v>
      </c>
      <c r="P58" s="477"/>
    </row>
    <row r="59" spans="1:16" ht="15" thickBot="1" x14ac:dyDescent="0.35">
      <c r="A59" s="349" t="s">
        <v>352</v>
      </c>
      <c r="B59" s="359">
        <f>SUM(B60:B61)</f>
        <v>463</v>
      </c>
      <c r="C59" s="359">
        <f t="shared" ref="C59:N59" si="10">SUM(C60:C61)</f>
        <v>888</v>
      </c>
      <c r="D59" s="359">
        <f t="shared" si="10"/>
        <v>0</v>
      </c>
      <c r="E59" s="359">
        <f t="shared" si="10"/>
        <v>586</v>
      </c>
      <c r="F59" s="359">
        <f t="shared" si="10"/>
        <v>418</v>
      </c>
      <c r="G59" s="359">
        <f t="shared" si="10"/>
        <v>590</v>
      </c>
      <c r="H59" s="359">
        <f t="shared" si="10"/>
        <v>561.44100000000003</v>
      </c>
      <c r="I59" s="359">
        <f t="shared" si="10"/>
        <v>471.471</v>
      </c>
      <c r="J59" s="359">
        <f t="shared" si="10"/>
        <v>391.79399999999998</v>
      </c>
      <c r="K59" s="359">
        <f t="shared" si="10"/>
        <v>495.12099999999998</v>
      </c>
      <c r="L59" s="359">
        <f t="shared" si="10"/>
        <v>660.52499999999998</v>
      </c>
      <c r="M59" s="380">
        <f t="shared" si="10"/>
        <v>244.43</v>
      </c>
      <c r="N59" s="350">
        <f t="shared" si="10"/>
        <v>5769.7820000000002</v>
      </c>
      <c r="P59" s="477"/>
    </row>
    <row r="60" spans="1:16" ht="14.25" x14ac:dyDescent="0.3">
      <c r="A60" s="514" t="s">
        <v>353</v>
      </c>
      <c r="B60" s="456">
        <f>+'7'!B60+'8'!B60+'9'!B60</f>
        <v>0</v>
      </c>
      <c r="C60" s="456">
        <f>+'7'!C60+'8'!C60+'9'!C60</f>
        <v>0</v>
      </c>
      <c r="D60" s="456">
        <f>+'7'!D60+'8'!D60+'9'!D60</f>
        <v>0</v>
      </c>
      <c r="E60" s="456">
        <f>+'7'!E60+'8'!E60+'9'!E60</f>
        <v>0</v>
      </c>
      <c r="F60" s="456">
        <f>+'7'!F60+'8'!F60+'9'!F60</f>
        <v>0</v>
      </c>
      <c r="G60" s="456">
        <f>+'7'!G60+'8'!G60+'9'!G60</f>
        <v>0</v>
      </c>
      <c r="H60" s="456">
        <f>+'7'!H60+'8'!H60+'9'!H60</f>
        <v>0</v>
      </c>
      <c r="I60" s="456">
        <f>+'7'!I60+'8'!I60+'9'!I60</f>
        <v>0</v>
      </c>
      <c r="J60" s="456">
        <f>+'7'!J60+'8'!J60+'9'!J60</f>
        <v>0</v>
      </c>
      <c r="K60" s="456">
        <f>+'7'!K60+'8'!K60+'9'!K60</f>
        <v>0</v>
      </c>
      <c r="L60" s="456">
        <f>+'7'!L60+'8'!L60+'9'!L60</f>
        <v>0</v>
      </c>
      <c r="M60" s="503">
        <f>+'7'!M60+'8'!M60+'9'!M60</f>
        <v>0</v>
      </c>
      <c r="N60" s="352">
        <f t="shared" si="8"/>
        <v>0</v>
      </c>
      <c r="P60" s="477"/>
    </row>
    <row r="61" spans="1:16" ht="15" thickBot="1" x14ac:dyDescent="0.35">
      <c r="A61" s="455" t="s">
        <v>352</v>
      </c>
      <c r="B61" s="456">
        <f>+'7'!B61+'8'!B61+'9'!B61</f>
        <v>463</v>
      </c>
      <c r="C61" s="456">
        <f>+'7'!C61+'8'!C61+'9'!C61</f>
        <v>888</v>
      </c>
      <c r="D61" s="456">
        <f>+'7'!D61+'8'!D61+'9'!D61</f>
        <v>0</v>
      </c>
      <c r="E61" s="456">
        <f>+'7'!E61+'8'!E61+'9'!E61</f>
        <v>586</v>
      </c>
      <c r="F61" s="456">
        <f>+'7'!F61+'8'!F61+'9'!F61</f>
        <v>418</v>
      </c>
      <c r="G61" s="456">
        <f>+'7'!G61+'8'!G61+'9'!G61</f>
        <v>590</v>
      </c>
      <c r="H61" s="456">
        <f>+'7'!H61+'8'!H61+'9'!H61</f>
        <v>561.44100000000003</v>
      </c>
      <c r="I61" s="456">
        <f>+'7'!I61+'8'!I61+'9'!I61</f>
        <v>471.471</v>
      </c>
      <c r="J61" s="456">
        <f>+'7'!J61+'8'!J61+'9'!J61</f>
        <v>391.79399999999998</v>
      </c>
      <c r="K61" s="456">
        <f>+'7'!K61+'8'!K61+'9'!K61</f>
        <v>495.12099999999998</v>
      </c>
      <c r="L61" s="456">
        <f>+'7'!L61+'8'!L61+'9'!L61</f>
        <v>660.52499999999998</v>
      </c>
      <c r="M61" s="503">
        <f>+'7'!M61+'8'!M61+'9'!M61</f>
        <v>244.43</v>
      </c>
      <c r="N61" s="352">
        <f t="shared" si="8"/>
        <v>5769.7820000000002</v>
      </c>
      <c r="P61" s="477"/>
    </row>
    <row r="62" spans="1:16" ht="15" thickBot="1" x14ac:dyDescent="0.35">
      <c r="A62" s="349" t="s">
        <v>354</v>
      </c>
      <c r="B62" s="359">
        <f>SUM(B63:B69)</f>
        <v>13588</v>
      </c>
      <c r="C62" s="359">
        <f t="shared" ref="C62:N62" si="11">SUM(C63:C69)</f>
        <v>10697</v>
      </c>
      <c r="D62" s="359">
        <f t="shared" si="11"/>
        <v>17483.346000000001</v>
      </c>
      <c r="E62" s="359">
        <f t="shared" si="11"/>
        <v>16922</v>
      </c>
      <c r="F62" s="359">
        <f t="shared" si="11"/>
        <v>14952</v>
      </c>
      <c r="G62" s="359">
        <f t="shared" si="11"/>
        <v>13013</v>
      </c>
      <c r="H62" s="359">
        <f t="shared" si="11"/>
        <v>28367.559000000001</v>
      </c>
      <c r="I62" s="359">
        <f t="shared" si="11"/>
        <v>13932.582000000002</v>
      </c>
      <c r="J62" s="359">
        <f t="shared" si="11"/>
        <v>14506.851999999999</v>
      </c>
      <c r="K62" s="359">
        <f t="shared" si="11"/>
        <v>4183.9030000000002</v>
      </c>
      <c r="L62" s="359">
        <f t="shared" si="11"/>
        <v>3567.6730000000002</v>
      </c>
      <c r="M62" s="380">
        <f t="shared" si="11"/>
        <v>5846.6879999999983</v>
      </c>
      <c r="N62" s="350">
        <f t="shared" si="11"/>
        <v>157060.603</v>
      </c>
      <c r="P62" s="477"/>
    </row>
    <row r="63" spans="1:16" ht="14.25" x14ac:dyDescent="0.3">
      <c r="A63" s="351" t="s">
        <v>375</v>
      </c>
      <c r="B63" s="456">
        <f>+'7'!B63+'8'!B63+'9'!B63</f>
        <v>0</v>
      </c>
      <c r="C63" s="456">
        <f>+'7'!C63+'8'!C63+'9'!C63</f>
        <v>0</v>
      </c>
      <c r="D63" s="456">
        <f>+'7'!D63+'8'!D63+'9'!D63</f>
        <v>0</v>
      </c>
      <c r="E63" s="456">
        <f>+'7'!E63+'8'!E63+'9'!E63</f>
        <v>0</v>
      </c>
      <c r="F63" s="456">
        <f>+'7'!F63+'8'!F63+'9'!F63</f>
        <v>0</v>
      </c>
      <c r="G63" s="456">
        <f>+'7'!G63+'8'!G63+'9'!G63</f>
        <v>0</v>
      </c>
      <c r="H63" s="456">
        <f>+'7'!H63+'8'!H63+'9'!H63</f>
        <v>0</v>
      </c>
      <c r="I63" s="456">
        <f>+'7'!I63+'8'!I63+'9'!I63</f>
        <v>0</v>
      </c>
      <c r="J63" s="456">
        <f>+'7'!J63+'8'!J63+'9'!J63</f>
        <v>0</v>
      </c>
      <c r="K63" s="456">
        <f>+'7'!K63+'8'!K63+'9'!K63</f>
        <v>0</v>
      </c>
      <c r="L63" s="456">
        <f>+'7'!L63+'8'!L63+'9'!L63</f>
        <v>0</v>
      </c>
      <c r="M63" s="503">
        <f>+'7'!M63+'8'!M63+'9'!M63</f>
        <v>0</v>
      </c>
      <c r="N63" s="352">
        <f t="shared" si="8"/>
        <v>0</v>
      </c>
      <c r="P63" s="477"/>
    </row>
    <row r="64" spans="1:16" ht="14.25" x14ac:dyDescent="0.3">
      <c r="A64" s="351" t="s">
        <v>355</v>
      </c>
      <c r="B64" s="456">
        <f>+'7'!B64+'8'!B64+'9'!B64</f>
        <v>0</v>
      </c>
      <c r="C64" s="456">
        <f>+'7'!C64+'8'!C64+'9'!C64</f>
        <v>0</v>
      </c>
      <c r="D64" s="456">
        <f>+'7'!D64+'8'!D64+'9'!D64</f>
        <v>0</v>
      </c>
      <c r="E64" s="456">
        <f>+'7'!E64+'8'!E64+'9'!E64</f>
        <v>0</v>
      </c>
      <c r="F64" s="456">
        <f>+'7'!F64+'8'!F64+'9'!F64</f>
        <v>0</v>
      </c>
      <c r="G64" s="456">
        <f>+'7'!G64+'8'!G64+'9'!G64</f>
        <v>0</v>
      </c>
      <c r="H64" s="456">
        <f>+'7'!H64+'8'!H64+'9'!H64</f>
        <v>0</v>
      </c>
      <c r="I64" s="456">
        <f>+'7'!I64+'8'!I64+'9'!I64</f>
        <v>0</v>
      </c>
      <c r="J64" s="456">
        <f>+'7'!J64+'8'!J64+'9'!J64</f>
        <v>0</v>
      </c>
      <c r="K64" s="456">
        <f>+'7'!K64+'8'!K64+'9'!K64</f>
        <v>0</v>
      </c>
      <c r="L64" s="456">
        <f>+'7'!L64+'8'!L64+'9'!L64</f>
        <v>0</v>
      </c>
      <c r="M64" s="503">
        <f>+'7'!M64+'8'!M64+'9'!M64</f>
        <v>0</v>
      </c>
      <c r="N64" s="352">
        <f t="shared" si="8"/>
        <v>0</v>
      </c>
      <c r="P64" s="477"/>
    </row>
    <row r="65" spans="1:16" ht="14.25" x14ac:dyDescent="0.3">
      <c r="A65" s="351" t="s">
        <v>376</v>
      </c>
      <c r="B65" s="456">
        <f>+'7'!B65+'8'!B65+'9'!B65</f>
        <v>0</v>
      </c>
      <c r="C65" s="456">
        <f>+'7'!C65+'8'!C65+'9'!C65</f>
        <v>0</v>
      </c>
      <c r="D65" s="456">
        <f>+'7'!D65+'8'!D65+'9'!D65</f>
        <v>0</v>
      </c>
      <c r="E65" s="456">
        <f>+'7'!E65+'8'!E65+'9'!E65</f>
        <v>0</v>
      </c>
      <c r="F65" s="456">
        <f>+'7'!F65+'8'!F65+'9'!F65</f>
        <v>0</v>
      </c>
      <c r="G65" s="456">
        <f>+'7'!G65+'8'!G65+'9'!G65</f>
        <v>0</v>
      </c>
      <c r="H65" s="456">
        <f>+'7'!H65+'8'!H65+'9'!H65</f>
        <v>0</v>
      </c>
      <c r="I65" s="456">
        <f>+'7'!I65+'8'!I65+'9'!I65</f>
        <v>0</v>
      </c>
      <c r="J65" s="456">
        <f>+'7'!J65+'8'!J65+'9'!J65</f>
        <v>0</v>
      </c>
      <c r="K65" s="456">
        <f>+'7'!K65+'8'!K65+'9'!K65</f>
        <v>0</v>
      </c>
      <c r="L65" s="456">
        <f>+'7'!L65+'8'!L65+'9'!L65</f>
        <v>0</v>
      </c>
      <c r="M65" s="503">
        <f>+'7'!M65+'8'!M65+'9'!M65</f>
        <v>0</v>
      </c>
      <c r="N65" s="352">
        <f t="shared" si="8"/>
        <v>0</v>
      </c>
      <c r="P65" s="477"/>
    </row>
    <row r="66" spans="1:16" ht="14.25" x14ac:dyDescent="0.3">
      <c r="A66" s="383" t="s">
        <v>356</v>
      </c>
      <c r="B66" s="456">
        <f>+'7'!B66+'8'!B66+'9'!B66</f>
        <v>3916</v>
      </c>
      <c r="C66" s="456">
        <f>+'7'!C66+'8'!C66+'9'!C66</f>
        <v>3877</v>
      </c>
      <c r="D66" s="456">
        <f>+'7'!D66+'8'!D66+'9'!D66</f>
        <v>3993.4280000000003</v>
      </c>
      <c r="E66" s="456">
        <f>+'7'!E66+'8'!E66+'9'!E66</f>
        <v>3656</v>
      </c>
      <c r="F66" s="456">
        <f>+'7'!F66+'8'!F66+'9'!F66</f>
        <v>3387</v>
      </c>
      <c r="G66" s="456">
        <f>+'7'!G66+'8'!G66+'9'!G66</f>
        <v>2666</v>
      </c>
      <c r="H66" s="456">
        <f>+'7'!H66+'8'!H66+'9'!H66</f>
        <v>3566.0409999999997</v>
      </c>
      <c r="I66" s="456">
        <f>+'7'!I66+'8'!I66+'9'!I66</f>
        <v>2952.7000000000003</v>
      </c>
      <c r="J66" s="456">
        <f>+'7'!J66+'8'!J66+'9'!J66</f>
        <v>3514.7550000000001</v>
      </c>
      <c r="K66" s="456">
        <f>+'7'!K66+'8'!K66+'9'!K66</f>
        <v>3844.3329999999996</v>
      </c>
      <c r="L66" s="456">
        <f>+'7'!L66+'8'!L66+'9'!L66</f>
        <v>3567.6730000000002</v>
      </c>
      <c r="M66" s="503">
        <f>+'7'!M66+'8'!M66+'9'!M66</f>
        <v>3637.7169999999996</v>
      </c>
      <c r="N66" s="352">
        <f t="shared" si="8"/>
        <v>42578.647000000004</v>
      </c>
      <c r="P66" s="477"/>
    </row>
    <row r="67" spans="1:16" ht="14.25" x14ac:dyDescent="0.3">
      <c r="A67" s="383" t="s">
        <v>393</v>
      </c>
      <c r="B67" s="456">
        <f>+'7'!B67+'8'!B67+'9'!B67</f>
        <v>0</v>
      </c>
      <c r="C67" s="456">
        <f>+'7'!C67+'8'!C67+'9'!C67</f>
        <v>0</v>
      </c>
      <c r="D67" s="456">
        <f>+'7'!D67+'8'!D67+'9'!D67</f>
        <v>0</v>
      </c>
      <c r="E67" s="456">
        <f>+'7'!E67+'8'!E67+'9'!E67</f>
        <v>0</v>
      </c>
      <c r="F67" s="456">
        <f>+'7'!F67+'8'!F67+'9'!F67</f>
        <v>0</v>
      </c>
      <c r="G67" s="456">
        <f>+'7'!G67+'8'!G67+'9'!G67</f>
        <v>0</v>
      </c>
      <c r="H67" s="456">
        <f>+'7'!H67+'8'!H67+'9'!H67</f>
        <v>0</v>
      </c>
      <c r="I67" s="456">
        <f>+'7'!I67+'8'!I67+'9'!I67</f>
        <v>0</v>
      </c>
      <c r="J67" s="456">
        <f>+'7'!J67+'8'!J67+'9'!J67</f>
        <v>0</v>
      </c>
      <c r="K67" s="456">
        <f>+'7'!K67+'8'!K67+'9'!K67</f>
        <v>0</v>
      </c>
      <c r="L67" s="456">
        <f>+'7'!L67+'8'!L67+'9'!L67</f>
        <v>0</v>
      </c>
      <c r="M67" s="503">
        <f>+'7'!M67+'8'!M67+'9'!M67</f>
        <v>0</v>
      </c>
      <c r="N67" s="352">
        <f t="shared" si="8"/>
        <v>0</v>
      </c>
      <c r="P67" s="477"/>
    </row>
    <row r="68" spans="1:16" ht="14.25" x14ac:dyDescent="0.3">
      <c r="A68" s="448" t="s">
        <v>457</v>
      </c>
      <c r="B68" s="456">
        <f>+'7'!B68+'8'!B68+'9'!B68</f>
        <v>0</v>
      </c>
      <c r="C68" s="456">
        <f>+'7'!C68+'8'!C68+'9'!C68</f>
        <v>0</v>
      </c>
      <c r="D68" s="456">
        <f>+'7'!D68+'8'!D68+'9'!D68</f>
        <v>0</v>
      </c>
      <c r="E68" s="456">
        <f>+'7'!E68+'8'!E68+'9'!E68</f>
        <v>0</v>
      </c>
      <c r="F68" s="456">
        <f>+'7'!F68+'8'!F68+'9'!F68</f>
        <v>1847</v>
      </c>
      <c r="G68" s="456">
        <f>+'7'!G68+'8'!G68+'9'!G68</f>
        <v>0</v>
      </c>
      <c r="H68" s="456">
        <f>+'7'!H68+'8'!H68+'9'!H68</f>
        <v>0</v>
      </c>
      <c r="I68" s="456">
        <f>+'7'!I68+'8'!I68+'9'!I68</f>
        <v>0</v>
      </c>
      <c r="J68" s="456">
        <f>+'7'!J68+'8'!J68+'9'!J68</f>
        <v>0</v>
      </c>
      <c r="K68" s="456">
        <f>+'7'!K68+'8'!K68+'9'!K68</f>
        <v>0</v>
      </c>
      <c r="L68" s="456">
        <f>+'7'!L68+'8'!L68+'9'!L68</f>
        <v>0</v>
      </c>
      <c r="M68" s="503">
        <f>+'7'!M68+'8'!M68+'9'!M68</f>
        <v>1060.942</v>
      </c>
      <c r="N68" s="352">
        <f t="shared" si="8"/>
        <v>2907.942</v>
      </c>
      <c r="P68" s="477"/>
    </row>
    <row r="69" spans="1:16" ht="15" thickBot="1" x14ac:dyDescent="0.35">
      <c r="A69" s="448" t="s">
        <v>443</v>
      </c>
      <c r="B69" s="456">
        <f>+'7'!B69+'8'!B69+'9'!B69</f>
        <v>9672</v>
      </c>
      <c r="C69" s="456">
        <f>+'7'!C69+'8'!C69+'9'!C69</f>
        <v>6820</v>
      </c>
      <c r="D69" s="456">
        <f>+'7'!D69+'8'!D69+'9'!D69</f>
        <v>13489.918</v>
      </c>
      <c r="E69" s="456">
        <f>+'7'!E69+'8'!E69+'9'!E69</f>
        <v>13266</v>
      </c>
      <c r="F69" s="456">
        <f>+'7'!F69+'8'!F69+'9'!F69</f>
        <v>9718</v>
      </c>
      <c r="G69" s="456">
        <f>+'7'!G69+'8'!G69+'9'!G69</f>
        <v>10347</v>
      </c>
      <c r="H69" s="456">
        <f>+'7'!H69+'8'!H69+'9'!H69</f>
        <v>24801.518</v>
      </c>
      <c r="I69" s="456">
        <f>+'7'!I69+'8'!I69+'9'!I69</f>
        <v>10979.882000000001</v>
      </c>
      <c r="J69" s="456">
        <f>+'7'!J69+'8'!J69+'9'!J69</f>
        <v>10992.097</v>
      </c>
      <c r="K69" s="456">
        <f>+'7'!K69+'8'!K69+'9'!K69</f>
        <v>339.57000000000033</v>
      </c>
      <c r="L69" s="456">
        <f>+'7'!L69+'8'!L69+'9'!L69</f>
        <v>0</v>
      </c>
      <c r="M69" s="503">
        <f>+'7'!M69+'8'!M69+'9'!M69</f>
        <v>1148.0289999999986</v>
      </c>
      <c r="N69" s="352">
        <f t="shared" si="8"/>
        <v>111574.014</v>
      </c>
      <c r="P69" s="478"/>
    </row>
    <row r="70" spans="1:16" ht="15" thickBot="1" x14ac:dyDescent="0.35">
      <c r="A70" s="349" t="s">
        <v>357</v>
      </c>
      <c r="B70" s="359">
        <f>SUM(B71:B75)</f>
        <v>16616</v>
      </c>
      <c r="C70" s="359">
        <f t="shared" ref="C70:N70" si="12">SUM(C71:C75)</f>
        <v>5231</v>
      </c>
      <c r="D70" s="359">
        <f t="shared" si="12"/>
        <v>17822.035000000003</v>
      </c>
      <c r="E70" s="359">
        <f t="shared" si="12"/>
        <v>40618</v>
      </c>
      <c r="F70" s="359">
        <f t="shared" si="12"/>
        <v>16321</v>
      </c>
      <c r="G70" s="359">
        <f t="shared" si="12"/>
        <v>22045</v>
      </c>
      <c r="H70" s="359">
        <f t="shared" si="12"/>
        <v>12107.298000000001</v>
      </c>
      <c r="I70" s="359">
        <f t="shared" si="12"/>
        <v>20878.663999999997</v>
      </c>
      <c r="J70" s="359">
        <f t="shared" si="12"/>
        <v>9519.4639999999981</v>
      </c>
      <c r="K70" s="359">
        <f t="shared" si="12"/>
        <v>9846.6540000000005</v>
      </c>
      <c r="L70" s="359">
        <f t="shared" si="12"/>
        <v>4888.9479999999994</v>
      </c>
      <c r="M70" s="380">
        <f t="shared" si="12"/>
        <v>27194.308000000001</v>
      </c>
      <c r="N70" s="350">
        <f t="shared" si="12"/>
        <v>203088.37099999998</v>
      </c>
      <c r="P70" s="477"/>
    </row>
    <row r="71" spans="1:16" ht="14.25" x14ac:dyDescent="0.3">
      <c r="A71" s="351" t="s">
        <v>358</v>
      </c>
      <c r="B71" s="456">
        <f>+'7'!B71+'8'!B71+'9'!B71</f>
        <v>0</v>
      </c>
      <c r="C71" s="456">
        <f>+'7'!C71+'8'!C71+'9'!C71</f>
        <v>0</v>
      </c>
      <c r="D71" s="456">
        <f>+'7'!D71+'8'!D71+'9'!D71</f>
        <v>0</v>
      </c>
      <c r="E71" s="456">
        <f>+'7'!E71+'8'!E71+'9'!E71</f>
        <v>0</v>
      </c>
      <c r="F71" s="456">
        <f>+'7'!F71+'8'!F71+'9'!F71</f>
        <v>271</v>
      </c>
      <c r="G71" s="456">
        <f>+'7'!G71+'8'!G71+'9'!G71</f>
        <v>1613</v>
      </c>
      <c r="H71" s="456">
        <f>+'7'!H71+'8'!H71+'9'!H71</f>
        <v>0</v>
      </c>
      <c r="I71" s="456">
        <f>+'7'!I71+'8'!I71+'9'!I71</f>
        <v>183.16700000000003</v>
      </c>
      <c r="J71" s="456">
        <f>+'7'!J71+'8'!J71+'9'!J71</f>
        <v>0</v>
      </c>
      <c r="K71" s="456">
        <f>+'7'!K71+'8'!K71+'9'!K71</f>
        <v>75.709999999999127</v>
      </c>
      <c r="L71" s="456">
        <f>+'7'!L71+'8'!L71+'9'!L71</f>
        <v>0</v>
      </c>
      <c r="M71" s="503">
        <f>+'7'!M71+'8'!M71+'9'!M71</f>
        <v>80.359999999999957</v>
      </c>
      <c r="N71" s="352">
        <f t="shared" si="8"/>
        <v>2223.2369999999992</v>
      </c>
      <c r="P71" s="477"/>
    </row>
    <row r="72" spans="1:16" ht="14.25" x14ac:dyDescent="0.3">
      <c r="A72" s="351" t="s">
        <v>394</v>
      </c>
      <c r="B72" s="456">
        <f>+'7'!B72+'8'!B72+'9'!B72</f>
        <v>0</v>
      </c>
      <c r="C72" s="456">
        <f>+'7'!C72+'8'!C72+'9'!C72</f>
        <v>0</v>
      </c>
      <c r="D72" s="456">
        <f>+'7'!D72+'8'!D72+'9'!D72</f>
        <v>0</v>
      </c>
      <c r="E72" s="456">
        <f>+'7'!E72+'8'!E72+'9'!E72</f>
        <v>0</v>
      </c>
      <c r="F72" s="456">
        <f>+'7'!F72+'8'!F72+'9'!F72</f>
        <v>0</v>
      </c>
      <c r="G72" s="456">
        <f>+'7'!G72+'8'!G72+'9'!G72</f>
        <v>0</v>
      </c>
      <c r="H72" s="456">
        <f>+'7'!H72+'8'!H72+'9'!H72</f>
        <v>0</v>
      </c>
      <c r="I72" s="456">
        <f>+'7'!I72+'8'!I72+'9'!I72</f>
        <v>0</v>
      </c>
      <c r="J72" s="456">
        <f>+'7'!J72+'8'!J72+'9'!J72</f>
        <v>0</v>
      </c>
      <c r="K72" s="456">
        <f>+'7'!K72+'8'!K72+'9'!K72</f>
        <v>0</v>
      </c>
      <c r="L72" s="456">
        <f>+'7'!L72+'8'!L72+'9'!L72</f>
        <v>0</v>
      </c>
      <c r="M72" s="503">
        <f>+'7'!M72+'8'!M72+'9'!M72</f>
        <v>0</v>
      </c>
      <c r="N72" s="352">
        <f t="shared" si="8"/>
        <v>0</v>
      </c>
      <c r="P72" s="477"/>
    </row>
    <row r="73" spans="1:16" ht="14.25" x14ac:dyDescent="0.3">
      <c r="A73" s="383" t="s">
        <v>357</v>
      </c>
      <c r="B73" s="456">
        <f>+'7'!B73+'8'!B73+'9'!B73</f>
        <v>15970</v>
      </c>
      <c r="C73" s="456">
        <f>+'7'!C73+'8'!C73+'9'!C73</f>
        <v>1004</v>
      </c>
      <c r="D73" s="456">
        <f>+'7'!D73+'8'!D73+'9'!D73</f>
        <v>17822.035000000003</v>
      </c>
      <c r="E73" s="456">
        <f>+'7'!E73+'8'!E73+'9'!E73</f>
        <v>35139</v>
      </c>
      <c r="F73" s="456">
        <f>+'7'!F73+'8'!F73+'9'!F73</f>
        <v>10997</v>
      </c>
      <c r="G73" s="456">
        <f>+'7'!G73+'8'!G73+'9'!G73</f>
        <v>13719</v>
      </c>
      <c r="H73" s="456">
        <f>+'7'!H73+'8'!H73+'9'!H73</f>
        <v>8287.6990000000005</v>
      </c>
      <c r="I73" s="456">
        <f>+'7'!I73+'8'!I73+'9'!I73</f>
        <v>13686</v>
      </c>
      <c r="J73" s="456">
        <f>+'7'!J73+'8'!J73+'9'!J73</f>
        <v>2528.0349999999994</v>
      </c>
      <c r="K73" s="456">
        <f>+'7'!K73+'8'!K73+'9'!K73</f>
        <v>9770.9440000000013</v>
      </c>
      <c r="L73" s="456">
        <f>+'7'!L73+'8'!L73+'9'!L73</f>
        <v>4293.3979999999992</v>
      </c>
      <c r="M73" s="503">
        <f>+'7'!M73+'8'!M73+'9'!M73</f>
        <v>15626.582999999999</v>
      </c>
      <c r="N73" s="352">
        <f t="shared" si="8"/>
        <v>148843.69400000002</v>
      </c>
      <c r="P73" s="478"/>
    </row>
    <row r="74" spans="1:16" ht="14.25" x14ac:dyDescent="0.3">
      <c r="A74" s="383" t="s">
        <v>359</v>
      </c>
      <c r="B74" s="456">
        <f>+'7'!B74+'8'!B74+'9'!B74</f>
        <v>646</v>
      </c>
      <c r="C74" s="456">
        <f>+'7'!C74+'8'!C74+'9'!C74</f>
        <v>4227</v>
      </c>
      <c r="D74" s="456">
        <f>+'7'!D74+'8'!D74+'9'!D74</f>
        <v>0</v>
      </c>
      <c r="E74" s="456">
        <f>+'7'!E74+'8'!E74+'9'!E74</f>
        <v>5479</v>
      </c>
      <c r="F74" s="456">
        <f>+'7'!F74+'8'!F74+'9'!F74</f>
        <v>5053</v>
      </c>
      <c r="G74" s="456">
        <f>+'7'!G74+'8'!G74+'9'!G74</f>
        <v>6713</v>
      </c>
      <c r="H74" s="456">
        <f>+'7'!H74+'8'!H74+'9'!H74</f>
        <v>3819.5990000000002</v>
      </c>
      <c r="I74" s="456">
        <f>+'7'!I74+'8'!I74+'9'!I74</f>
        <v>7009.4969999999994</v>
      </c>
      <c r="J74" s="456">
        <f>+'7'!J74+'8'!J74+'9'!J74</f>
        <v>6991.4289999999983</v>
      </c>
      <c r="K74" s="456">
        <f>+'7'!K74+'8'!K74+'9'!K74</f>
        <v>0</v>
      </c>
      <c r="L74" s="456">
        <f>+'7'!L74+'8'!L74+'9'!L74</f>
        <v>0</v>
      </c>
      <c r="M74" s="503">
        <f>+'7'!M74+'8'!M74+'9'!M74</f>
        <v>11487.365000000002</v>
      </c>
      <c r="N74" s="352">
        <f t="shared" si="8"/>
        <v>51425.89</v>
      </c>
      <c r="P74" s="477"/>
    </row>
    <row r="75" spans="1:16" ht="15" thickBot="1" x14ac:dyDescent="0.35">
      <c r="A75" s="383" t="s">
        <v>360</v>
      </c>
      <c r="B75" s="456">
        <f>+'7'!B75+'8'!B75+'9'!B75</f>
        <v>0</v>
      </c>
      <c r="C75" s="456">
        <f>+'7'!C75+'8'!C75+'9'!C75</f>
        <v>0</v>
      </c>
      <c r="D75" s="456">
        <f>+'7'!D75+'8'!D75+'9'!D75</f>
        <v>0</v>
      </c>
      <c r="E75" s="456">
        <f>+'7'!E75+'8'!E75+'9'!E75</f>
        <v>0</v>
      </c>
      <c r="F75" s="456">
        <f>+'7'!F75+'8'!F75+'9'!F75</f>
        <v>0</v>
      </c>
      <c r="G75" s="456">
        <f>+'7'!G75+'8'!G75+'9'!G75</f>
        <v>0</v>
      </c>
      <c r="H75" s="456">
        <f>+'7'!H75+'8'!H75+'9'!H75</f>
        <v>0</v>
      </c>
      <c r="I75" s="456">
        <f>+'7'!I75+'8'!I75+'9'!I75</f>
        <v>0</v>
      </c>
      <c r="J75" s="456">
        <f>+'7'!J75+'8'!J75+'9'!J75</f>
        <v>0</v>
      </c>
      <c r="K75" s="456">
        <f>+'7'!K75+'8'!K75+'9'!K75</f>
        <v>0</v>
      </c>
      <c r="L75" s="456">
        <f>+'7'!L75+'8'!L75+'9'!L75</f>
        <v>595.55000000000018</v>
      </c>
      <c r="M75" s="503">
        <f>+'7'!M75+'8'!M75+'9'!M75</f>
        <v>0</v>
      </c>
      <c r="N75" s="352">
        <f t="shared" si="8"/>
        <v>595.55000000000018</v>
      </c>
      <c r="P75" s="479"/>
    </row>
    <row r="76" spans="1:16" ht="14.25" thickBot="1" x14ac:dyDescent="0.3">
      <c r="A76" s="349" t="s">
        <v>361</v>
      </c>
      <c r="B76" s="359">
        <f t="shared" ref="B76:N76" si="13">SUM(B77:B94)</f>
        <v>80171</v>
      </c>
      <c r="C76" s="359">
        <f t="shared" si="13"/>
        <v>76781</v>
      </c>
      <c r="D76" s="359">
        <f t="shared" si="13"/>
        <v>101258.45439905408</v>
      </c>
      <c r="E76" s="359">
        <f t="shared" si="13"/>
        <v>86807</v>
      </c>
      <c r="F76" s="359">
        <f t="shared" si="13"/>
        <v>87588</v>
      </c>
      <c r="G76" s="359">
        <f t="shared" si="13"/>
        <v>60495</v>
      </c>
      <c r="H76" s="359">
        <f t="shared" si="13"/>
        <v>80788.34646727056</v>
      </c>
      <c r="I76" s="359">
        <f t="shared" si="13"/>
        <v>74141.902551899126</v>
      </c>
      <c r="J76" s="359">
        <f t="shared" si="13"/>
        <v>68123.129744846592</v>
      </c>
      <c r="K76" s="359">
        <f t="shared" si="13"/>
        <v>63287.418551180075</v>
      </c>
      <c r="L76" s="359">
        <f t="shared" si="13"/>
        <v>63218.121807377844</v>
      </c>
      <c r="M76" s="380">
        <f t="shared" si="13"/>
        <v>83814.554578734882</v>
      </c>
      <c r="N76" s="350">
        <f t="shared" si="13"/>
        <v>926473.92810036312</v>
      </c>
    </row>
    <row r="77" spans="1:16" ht="14.25" x14ac:dyDescent="0.3">
      <c r="A77" s="351" t="s">
        <v>362</v>
      </c>
      <c r="B77" s="456">
        <f>+'7'!B77+'8'!B77+'9'!B77</f>
        <v>0</v>
      </c>
      <c r="C77" s="456">
        <f>+'7'!C77+'8'!C77+'9'!C77</f>
        <v>0</v>
      </c>
      <c r="D77" s="456">
        <f>+'7'!D77+'8'!D77+'9'!D77</f>
        <v>0</v>
      </c>
      <c r="E77" s="456">
        <f>+'7'!E77+'8'!E77+'9'!E77</f>
        <v>0</v>
      </c>
      <c r="F77" s="456">
        <f>+'7'!F77+'8'!F77+'9'!F77</f>
        <v>0</v>
      </c>
      <c r="G77" s="456">
        <f>+'7'!G77+'8'!G77+'9'!G77</f>
        <v>0</v>
      </c>
      <c r="H77" s="456">
        <f>+'7'!H77+'8'!H77+'9'!H77</f>
        <v>0</v>
      </c>
      <c r="I77" s="456">
        <f>+'7'!I77+'8'!I77+'9'!I77</f>
        <v>0</v>
      </c>
      <c r="J77" s="456">
        <f>+'7'!J77+'8'!J77+'9'!J77</f>
        <v>0</v>
      </c>
      <c r="K77" s="456">
        <f>+'7'!K77+'8'!K77+'9'!K77</f>
        <v>0</v>
      </c>
      <c r="L77" s="456">
        <f>+'7'!L77+'8'!L77+'9'!L77</f>
        <v>0</v>
      </c>
      <c r="M77" s="503">
        <f>+'7'!M77+'8'!M77+'9'!M77</f>
        <v>0</v>
      </c>
      <c r="N77" s="352">
        <f t="shared" si="8"/>
        <v>0</v>
      </c>
    </row>
    <row r="78" spans="1:16" ht="14.25" x14ac:dyDescent="0.3">
      <c r="A78" s="383" t="s">
        <v>363</v>
      </c>
      <c r="B78" s="456">
        <f>+'7'!B78+'8'!B78+'9'!B78</f>
        <v>0</v>
      </c>
      <c r="C78" s="456">
        <f>+'7'!C78+'8'!C78+'9'!C78</f>
        <v>0</v>
      </c>
      <c r="D78" s="456">
        <f>+'7'!D78+'8'!D78+'9'!D78</f>
        <v>0</v>
      </c>
      <c r="E78" s="456">
        <f>+'7'!E78+'8'!E78+'9'!E78</f>
        <v>0</v>
      </c>
      <c r="F78" s="456">
        <f>+'7'!F78+'8'!F78+'9'!F78</f>
        <v>0</v>
      </c>
      <c r="G78" s="456">
        <f>+'7'!G78+'8'!G78+'9'!G78</f>
        <v>0</v>
      </c>
      <c r="H78" s="456">
        <f>+'7'!H78+'8'!H78+'9'!H78</f>
        <v>0</v>
      </c>
      <c r="I78" s="456">
        <f>+'7'!I78+'8'!I78+'9'!I78</f>
        <v>0</v>
      </c>
      <c r="J78" s="456">
        <f>+'7'!J78+'8'!J78+'9'!J78</f>
        <v>0</v>
      </c>
      <c r="K78" s="456">
        <f>+'7'!K78+'8'!K78+'9'!K78</f>
        <v>0</v>
      </c>
      <c r="L78" s="456">
        <f>+'7'!L78+'8'!L78+'9'!L78</f>
        <v>0</v>
      </c>
      <c r="M78" s="503">
        <f>+'7'!M78+'8'!M78+'9'!M78</f>
        <v>0</v>
      </c>
      <c r="N78" s="352">
        <f t="shared" si="8"/>
        <v>0</v>
      </c>
    </row>
    <row r="79" spans="1:16" ht="14.25" x14ac:dyDescent="0.3">
      <c r="A79" s="383" t="s">
        <v>181</v>
      </c>
      <c r="B79" s="456">
        <f>+'7'!B79+'8'!B79+'9'!B79</f>
        <v>0</v>
      </c>
      <c r="C79" s="456">
        <f>+'7'!C79+'8'!C79+'9'!C79</f>
        <v>0</v>
      </c>
      <c r="D79" s="456">
        <f>+'7'!D79+'8'!D79+'9'!D79</f>
        <v>0</v>
      </c>
      <c r="E79" s="456">
        <f>+'7'!E79+'8'!E79+'9'!E79</f>
        <v>0</v>
      </c>
      <c r="F79" s="456">
        <f>+'7'!F79+'8'!F79+'9'!F79</f>
        <v>0</v>
      </c>
      <c r="G79" s="456">
        <f>+'7'!G79+'8'!G79+'9'!G79</f>
        <v>0</v>
      </c>
      <c r="H79" s="456">
        <f>+'7'!H79+'8'!H79+'9'!H79</f>
        <v>0</v>
      </c>
      <c r="I79" s="456">
        <f>+'7'!I79+'8'!I79+'9'!I79</f>
        <v>0</v>
      </c>
      <c r="J79" s="456">
        <f>+'7'!J79+'8'!J79+'9'!J79</f>
        <v>0</v>
      </c>
      <c r="K79" s="456">
        <f>+'7'!K79+'8'!K79+'9'!K79</f>
        <v>0</v>
      </c>
      <c r="L79" s="456">
        <f>+'7'!L79+'8'!L79+'9'!L79</f>
        <v>0</v>
      </c>
      <c r="M79" s="503">
        <f>+'7'!M79+'8'!M79+'9'!M79</f>
        <v>0</v>
      </c>
      <c r="N79" s="352">
        <f t="shared" si="8"/>
        <v>0</v>
      </c>
    </row>
    <row r="80" spans="1:16" ht="14.25" x14ac:dyDescent="0.3">
      <c r="A80" s="383" t="s">
        <v>364</v>
      </c>
      <c r="B80" s="456">
        <f>+'7'!B80+'8'!B80+'9'!B80</f>
        <v>29163</v>
      </c>
      <c r="C80" s="456">
        <f>+'7'!C80+'8'!C80+'9'!C80</f>
        <v>11110</v>
      </c>
      <c r="D80" s="456">
        <f>+'7'!D80+'8'!D80+'9'!D80</f>
        <v>26513.745000000003</v>
      </c>
      <c r="E80" s="456">
        <f>+'7'!E80+'8'!E80+'9'!E80</f>
        <v>38346</v>
      </c>
      <c r="F80" s="456">
        <f>+'7'!F80+'8'!F80+'9'!F80</f>
        <v>30278</v>
      </c>
      <c r="G80" s="456">
        <f>+'7'!G80+'8'!G80+'9'!G80</f>
        <v>0</v>
      </c>
      <c r="H80" s="456">
        <f>+'7'!H80+'8'!H80+'9'!H80</f>
        <v>16567.722999999998</v>
      </c>
      <c r="I80" s="456">
        <f>+'7'!I80+'8'!I80+'9'!I80</f>
        <v>0</v>
      </c>
      <c r="J80" s="456">
        <f>+'7'!J80+'8'!J80+'9'!J80</f>
        <v>0</v>
      </c>
      <c r="K80" s="456">
        <f>+'7'!K80+'8'!K80+'9'!K80</f>
        <v>0</v>
      </c>
      <c r="L80" s="456">
        <f>+'7'!L80+'8'!L80+'9'!L80</f>
        <v>0</v>
      </c>
      <c r="M80" s="503">
        <f>+'7'!M80+'8'!M80+'9'!M80</f>
        <v>18666.892</v>
      </c>
      <c r="N80" s="352">
        <f t="shared" si="8"/>
        <v>170645.36</v>
      </c>
    </row>
    <row r="81" spans="1:14" ht="14.25" x14ac:dyDescent="0.3">
      <c r="A81" s="383" t="s">
        <v>529</v>
      </c>
      <c r="B81" s="456">
        <f>+'7'!B81+'8'!B81+'9'!B81</f>
        <v>872</v>
      </c>
      <c r="C81" s="456">
        <f>+'7'!C81+'8'!C81+'9'!C81</f>
        <v>0</v>
      </c>
      <c r="D81" s="456">
        <f>+'7'!D81+'8'!D81+'9'!D81</f>
        <v>5387.6689999999999</v>
      </c>
      <c r="E81" s="456">
        <f>+'7'!E81+'8'!E81+'9'!E81</f>
        <v>0</v>
      </c>
      <c r="F81" s="456">
        <f>+'7'!F81+'8'!F81+'9'!F81</f>
        <v>0</v>
      </c>
      <c r="G81" s="456">
        <f>+'7'!G81+'8'!G81+'9'!G81</f>
        <v>0</v>
      </c>
      <c r="H81" s="456">
        <f>+'7'!H81+'8'!H81+'9'!H81</f>
        <v>0</v>
      </c>
      <c r="I81" s="456">
        <f>+'7'!I81+'8'!I81+'9'!I81</f>
        <v>0</v>
      </c>
      <c r="J81" s="456">
        <f>+'7'!J81+'8'!J81+'9'!J81</f>
        <v>0</v>
      </c>
      <c r="K81" s="456">
        <f>+'7'!K81+'8'!K81+'9'!K81</f>
        <v>0</v>
      </c>
      <c r="L81" s="456">
        <f>+'7'!L81+'8'!L81+'9'!L81</f>
        <v>4099.5309999999999</v>
      </c>
      <c r="M81" s="503">
        <f>+'7'!M81+'8'!M81+'9'!M81</f>
        <v>0</v>
      </c>
      <c r="N81" s="352">
        <f t="shared" si="8"/>
        <v>10359.200000000001</v>
      </c>
    </row>
    <row r="82" spans="1:14" ht="14.25" x14ac:dyDescent="0.3">
      <c r="A82" s="383" t="s">
        <v>365</v>
      </c>
      <c r="B82" s="456">
        <f>+'7'!B82+'8'!B82+'9'!B82</f>
        <v>0</v>
      </c>
      <c r="C82" s="456">
        <f>+'7'!C82+'8'!C82+'9'!C82</f>
        <v>5564</v>
      </c>
      <c r="D82" s="456">
        <f>+'7'!D82+'8'!D82+'9'!D82</f>
        <v>0</v>
      </c>
      <c r="E82" s="456">
        <f>+'7'!E82+'8'!E82+'9'!E82</f>
        <v>0</v>
      </c>
      <c r="F82" s="456">
        <f>+'7'!F82+'8'!F82+'9'!F82</f>
        <v>0</v>
      </c>
      <c r="G82" s="456">
        <f>+'7'!G82+'8'!G82+'9'!G82</f>
        <v>0</v>
      </c>
      <c r="H82" s="456">
        <f>+'7'!H82+'8'!H82+'9'!H82</f>
        <v>0</v>
      </c>
      <c r="I82" s="456">
        <f>+'7'!I82+'8'!I82+'9'!I82</f>
        <v>0</v>
      </c>
      <c r="J82" s="456">
        <f>+'7'!J82+'8'!J82+'9'!J82</f>
        <v>0</v>
      </c>
      <c r="K82" s="456">
        <f>+'7'!K82+'8'!K82+'9'!K82</f>
        <v>0</v>
      </c>
      <c r="L82" s="456">
        <f>+'7'!L82+'8'!L82+'9'!L82</f>
        <v>0</v>
      </c>
      <c r="M82" s="503">
        <f>+'7'!M82+'8'!M82+'9'!M82</f>
        <v>0</v>
      </c>
      <c r="N82" s="352">
        <f t="shared" si="8"/>
        <v>5564</v>
      </c>
    </row>
    <row r="83" spans="1:14" ht="14.25" x14ac:dyDescent="0.3">
      <c r="A83" s="383" t="s">
        <v>445</v>
      </c>
      <c r="B83" s="456">
        <f>+'7'!B83+'8'!B83+'9'!B83</f>
        <v>1382</v>
      </c>
      <c r="C83" s="456">
        <f>+'7'!C83+'8'!C83+'9'!C83</f>
        <v>0</v>
      </c>
      <c r="D83" s="456">
        <f>+'7'!D83+'8'!D83+'9'!D83</f>
        <v>0</v>
      </c>
      <c r="E83" s="456">
        <f>+'7'!E83+'8'!E83+'9'!E83</f>
        <v>0</v>
      </c>
      <c r="F83" s="456">
        <f>+'7'!F83+'8'!F83+'9'!F83</f>
        <v>0</v>
      </c>
      <c r="G83" s="456">
        <f>+'7'!G83+'8'!G83+'9'!G83</f>
        <v>359</v>
      </c>
      <c r="H83" s="456">
        <f>+'7'!H83+'8'!H83+'9'!H83</f>
        <v>1159.8040000000005</v>
      </c>
      <c r="I83" s="456">
        <f>+'7'!I83+'8'!I83+'9'!I83</f>
        <v>0</v>
      </c>
      <c r="J83" s="456">
        <f>+'7'!J83+'8'!J83+'9'!J83</f>
        <v>158.14199999999846</v>
      </c>
      <c r="K83" s="456">
        <f>+'7'!K83+'8'!K83+'9'!K83</f>
        <v>2432.4849999999992</v>
      </c>
      <c r="L83" s="456">
        <f>+'7'!L83+'8'!L83+'9'!L83</f>
        <v>0</v>
      </c>
      <c r="M83" s="503">
        <f>+'7'!M83+'8'!M83+'9'!M83</f>
        <v>1423.2430000000004</v>
      </c>
      <c r="N83" s="352">
        <f t="shared" si="8"/>
        <v>6914.6739999999991</v>
      </c>
    </row>
    <row r="84" spans="1:14" ht="14.25" x14ac:dyDescent="0.3">
      <c r="A84" s="383" t="s">
        <v>155</v>
      </c>
      <c r="B84" s="456">
        <f>+'7'!B84+'8'!B84+'9'!B84</f>
        <v>4860</v>
      </c>
      <c r="C84" s="456">
        <f>+'7'!C84+'8'!C84+'9'!C84</f>
        <v>9948</v>
      </c>
      <c r="D84" s="456">
        <f>+'7'!D84+'8'!D84+'9'!D84</f>
        <v>17277.093999999997</v>
      </c>
      <c r="E84" s="456">
        <f>+'7'!E84+'8'!E84+'9'!E84</f>
        <v>14644</v>
      </c>
      <c r="F84" s="456">
        <f>+'7'!F84+'8'!F84+'9'!F84</f>
        <v>12857</v>
      </c>
      <c r="G84" s="456">
        <f>+'7'!G84+'8'!G84+'9'!G84</f>
        <v>16226</v>
      </c>
      <c r="H84" s="456">
        <f>+'7'!H84+'8'!H84+'9'!H84</f>
        <v>16674.61</v>
      </c>
      <c r="I84" s="456">
        <f>+'7'!I84+'8'!I84+'9'!I84</f>
        <v>17347.774000000001</v>
      </c>
      <c r="J84" s="456">
        <f>+'7'!J84+'8'!J84+'9'!J84</f>
        <v>17365.144</v>
      </c>
      <c r="K84" s="456">
        <f>+'7'!K84+'8'!K84+'9'!K84</f>
        <v>16655.522999999997</v>
      </c>
      <c r="L84" s="456">
        <f>+'7'!L84+'8'!L84+'9'!L84</f>
        <v>16868.682999999997</v>
      </c>
      <c r="M84" s="503">
        <f>+'7'!M84+'8'!M84+'9'!M84</f>
        <v>14212.224</v>
      </c>
      <c r="N84" s="352">
        <f t="shared" si="8"/>
        <v>174936.05199999997</v>
      </c>
    </row>
    <row r="85" spans="1:14" ht="14.25" x14ac:dyDescent="0.3">
      <c r="A85" s="383" t="s">
        <v>366</v>
      </c>
      <c r="B85" s="456">
        <f>+'7'!B85+'8'!B85+'9'!B85</f>
        <v>2380</v>
      </c>
      <c r="C85" s="456">
        <f>+'7'!C85+'8'!C85+'9'!C85</f>
        <v>0</v>
      </c>
      <c r="D85" s="456">
        <f>+'7'!D85+'8'!D85+'9'!D85</f>
        <v>0</v>
      </c>
      <c r="E85" s="456">
        <f>+'7'!E85+'8'!E85+'9'!E85</f>
        <v>0</v>
      </c>
      <c r="F85" s="456">
        <f>+'7'!F85+'8'!F85+'9'!F85</f>
        <v>0</v>
      </c>
      <c r="G85" s="456">
        <f>+'7'!G85+'8'!G85+'9'!G85</f>
        <v>0</v>
      </c>
      <c r="H85" s="456">
        <f>+'7'!H85+'8'!H85+'9'!H85</f>
        <v>0</v>
      </c>
      <c r="I85" s="456">
        <f>+'7'!I85+'8'!I85+'9'!I85</f>
        <v>0</v>
      </c>
      <c r="J85" s="456">
        <f>+'7'!J85+'8'!J85+'9'!J85</f>
        <v>0</v>
      </c>
      <c r="K85" s="456">
        <f>+'7'!K85+'8'!K85+'9'!K85</f>
        <v>0</v>
      </c>
      <c r="L85" s="456">
        <f>+'7'!L85+'8'!L85+'9'!L85</f>
        <v>0</v>
      </c>
      <c r="M85" s="503">
        <f>+'7'!M85+'8'!M85+'9'!M85</f>
        <v>36.120000000000005</v>
      </c>
      <c r="N85" s="352">
        <f t="shared" si="8"/>
        <v>2416.12</v>
      </c>
    </row>
    <row r="86" spans="1:14" ht="14.25" x14ac:dyDescent="0.3">
      <c r="A86" s="383" t="s">
        <v>367</v>
      </c>
      <c r="B86" s="456">
        <f>+'7'!B86+'8'!B86+'9'!B86</f>
        <v>6735</v>
      </c>
      <c r="C86" s="456">
        <f>+'7'!C86+'8'!C86+'9'!C86</f>
        <v>2885</v>
      </c>
      <c r="D86" s="456">
        <f>+'7'!D86+'8'!D86+'9'!D86</f>
        <v>2648.489999999998</v>
      </c>
      <c r="E86" s="456">
        <f>+'7'!E86+'8'!E86+'9'!E86</f>
        <v>0</v>
      </c>
      <c r="F86" s="456">
        <f>+'7'!F86+'8'!F86+'9'!F86</f>
        <v>4813</v>
      </c>
      <c r="G86" s="456">
        <f>+'7'!G86+'8'!G86+'9'!G86</f>
        <v>703</v>
      </c>
      <c r="H86" s="456">
        <f>+'7'!H86+'8'!H86+'9'!H86</f>
        <v>0</v>
      </c>
      <c r="I86" s="456">
        <f>+'7'!I86+'8'!I86+'9'!I86</f>
        <v>1689.7239999999993</v>
      </c>
      <c r="J86" s="456">
        <f>+'7'!J86+'8'!J86+'9'!J86</f>
        <v>0</v>
      </c>
      <c r="K86" s="456">
        <f>+'7'!K86+'8'!K86+'9'!K86</f>
        <v>3979.4190000000008</v>
      </c>
      <c r="L86" s="456">
        <f>+'7'!L86+'8'!L86+'9'!L86</f>
        <v>0</v>
      </c>
      <c r="M86" s="503">
        <f>+'7'!M86+'8'!M86+'9'!M86</f>
        <v>2886.877</v>
      </c>
      <c r="N86" s="352">
        <f t="shared" si="8"/>
        <v>26340.51</v>
      </c>
    </row>
    <row r="87" spans="1:14" ht="14.25" x14ac:dyDescent="0.3">
      <c r="A87" s="383" t="s">
        <v>368</v>
      </c>
      <c r="B87" s="456">
        <f>+'7'!B87+'8'!B87+'9'!B87</f>
        <v>3613</v>
      </c>
      <c r="C87" s="456">
        <f>+'7'!C87+'8'!C87+'9'!C87</f>
        <v>0</v>
      </c>
      <c r="D87" s="456">
        <f>+'7'!D87+'8'!D87+'9'!D87</f>
        <v>292.36699999999996</v>
      </c>
      <c r="E87" s="456">
        <f>+'7'!E87+'8'!E87+'9'!E87</f>
        <v>553</v>
      </c>
      <c r="F87" s="456">
        <f>+'7'!F87+'8'!F87+'9'!F87</f>
        <v>1175</v>
      </c>
      <c r="G87" s="456">
        <f>+'7'!G87+'8'!G87+'9'!G87</f>
        <v>0</v>
      </c>
      <c r="H87" s="456">
        <f>+'7'!H87+'8'!H87+'9'!H87</f>
        <v>924.91500000000087</v>
      </c>
      <c r="I87" s="456">
        <f>+'7'!I87+'8'!I87+'9'!I87</f>
        <v>3476.2399999999984</v>
      </c>
      <c r="J87" s="456">
        <f>+'7'!J87+'8'!J87+'9'!J87</f>
        <v>95.702000000000226</v>
      </c>
      <c r="K87" s="456">
        <f>+'7'!K87+'8'!K87+'9'!K87</f>
        <v>0</v>
      </c>
      <c r="L87" s="456">
        <f>+'7'!L87+'8'!L87+'9'!L87</f>
        <v>2154.1439999999998</v>
      </c>
      <c r="M87" s="503">
        <f>+'7'!M87+'8'!M87+'9'!M87</f>
        <v>244.35399999999981</v>
      </c>
      <c r="N87" s="352">
        <f t="shared" si="8"/>
        <v>12528.721999999998</v>
      </c>
    </row>
    <row r="88" spans="1:14" ht="14.25" x14ac:dyDescent="0.3">
      <c r="A88" s="383" t="s">
        <v>369</v>
      </c>
      <c r="B88" s="456">
        <f>+'7'!B88+'8'!B88+'9'!B88</f>
        <v>1197</v>
      </c>
      <c r="C88" s="456">
        <f>+'7'!C88+'8'!C88+'9'!C88</f>
        <v>8544</v>
      </c>
      <c r="D88" s="456">
        <f>+'7'!D88+'8'!D88+'9'!D88</f>
        <v>11904.544</v>
      </c>
      <c r="E88" s="456">
        <f>+'7'!E88+'8'!E88+'9'!E88</f>
        <v>10582</v>
      </c>
      <c r="F88" s="456">
        <f>+'7'!F88+'8'!F88+'9'!F88</f>
        <v>11881</v>
      </c>
      <c r="G88" s="456">
        <f>+'7'!G88+'8'!G88+'9'!G88</f>
        <v>10840</v>
      </c>
      <c r="H88" s="456">
        <f>+'7'!H88+'8'!H88+'9'!H88</f>
        <v>12086.038</v>
      </c>
      <c r="I88" s="456">
        <f>+'7'!I88+'8'!I88+'9'!I88</f>
        <v>10722.678</v>
      </c>
      <c r="J88" s="456">
        <f>+'7'!J88+'8'!J88+'9'!J88</f>
        <v>11118.509</v>
      </c>
      <c r="K88" s="456">
        <f>+'7'!K88+'8'!K88+'9'!K88</f>
        <v>12907.87</v>
      </c>
      <c r="L88" s="456">
        <f>+'7'!L88+'8'!L88+'9'!L88</f>
        <v>12500.555</v>
      </c>
      <c r="M88" s="503">
        <f>+'7'!M88+'8'!M88+'9'!M88</f>
        <v>7752.0819999999994</v>
      </c>
      <c r="N88" s="352">
        <f t="shared" si="8"/>
        <v>122036.27599999998</v>
      </c>
    </row>
    <row r="89" spans="1:14" ht="14.25" x14ac:dyDescent="0.3">
      <c r="A89" s="383" t="s">
        <v>444</v>
      </c>
      <c r="B89" s="456">
        <f>+'7'!B89+'8'!B89+'9'!B89</f>
        <v>0</v>
      </c>
      <c r="C89" s="456">
        <f>+'7'!C89+'8'!C89+'9'!C89</f>
        <v>0</v>
      </c>
      <c r="D89" s="456">
        <f>+'7'!D89+'8'!D89+'9'!D89</f>
        <v>0</v>
      </c>
      <c r="E89" s="456">
        <f>+'7'!E89+'8'!E89+'9'!E89</f>
        <v>0</v>
      </c>
      <c r="F89" s="456">
        <f>+'7'!F89+'8'!F89+'9'!F89</f>
        <v>0</v>
      </c>
      <c r="G89" s="456">
        <f>+'7'!G89+'8'!G89+'9'!G89</f>
        <v>0</v>
      </c>
      <c r="H89" s="456">
        <f>+'7'!H89+'8'!H89+'9'!H89</f>
        <v>0</v>
      </c>
      <c r="I89" s="456">
        <f>+'7'!I89+'8'!I89+'9'!I89</f>
        <v>0</v>
      </c>
      <c r="J89" s="456">
        <f>+'7'!J89+'8'!J89+'9'!J89</f>
        <v>0</v>
      </c>
      <c r="K89" s="456">
        <f>+'7'!K89+'8'!K89+'9'!K89</f>
        <v>0</v>
      </c>
      <c r="L89" s="456">
        <f>+'7'!L89+'8'!L89+'9'!L89</f>
        <v>0</v>
      </c>
      <c r="M89" s="503">
        <f>+'7'!M89+'8'!M89+'9'!M89</f>
        <v>0</v>
      </c>
      <c r="N89" s="352">
        <f t="shared" si="8"/>
        <v>0</v>
      </c>
    </row>
    <row r="90" spans="1:14" ht="14.25" x14ac:dyDescent="0.3">
      <c r="A90" s="383" t="s">
        <v>458</v>
      </c>
      <c r="B90" s="456">
        <f>+'7'!B90+'8'!B90+'9'!B90</f>
        <v>633</v>
      </c>
      <c r="C90" s="456">
        <f>+'7'!C90+'8'!C90+'9'!C90</f>
        <v>0</v>
      </c>
      <c r="D90" s="456">
        <f>+'7'!D90+'8'!D90+'9'!D90</f>
        <v>587.30399999999997</v>
      </c>
      <c r="E90" s="456">
        <f>+'7'!E90+'8'!E90+'9'!E90</f>
        <v>563</v>
      </c>
      <c r="F90" s="456">
        <f>+'7'!F90+'8'!F90+'9'!F90</f>
        <v>0</v>
      </c>
      <c r="G90" s="456">
        <f>+'7'!G90+'8'!G90+'9'!G90</f>
        <v>485</v>
      </c>
      <c r="H90" s="456">
        <f>+'7'!H90+'8'!H90+'9'!H90</f>
        <v>0</v>
      </c>
      <c r="I90" s="456">
        <f>+'7'!I90+'8'!I90+'9'!I90</f>
        <v>0</v>
      </c>
      <c r="J90" s="456">
        <f>+'7'!J90+'8'!J90+'9'!J90</f>
        <v>451.96300000000002</v>
      </c>
      <c r="K90" s="456">
        <f>+'7'!K90+'8'!K90+'9'!K90</f>
        <v>0</v>
      </c>
      <c r="L90" s="456">
        <f>+'7'!L90+'8'!L90+'9'!L90</f>
        <v>0</v>
      </c>
      <c r="M90" s="503">
        <f>+'7'!M90+'8'!M90+'9'!M90</f>
        <v>0</v>
      </c>
      <c r="N90" s="352">
        <f t="shared" si="8"/>
        <v>2720.2670000000003</v>
      </c>
    </row>
    <row r="91" spans="1:14" ht="14.25" x14ac:dyDescent="0.3">
      <c r="A91" s="383" t="s">
        <v>446</v>
      </c>
      <c r="B91" s="456">
        <f>+'7'!B91+'8'!B91+'9'!B91</f>
        <v>0</v>
      </c>
      <c r="C91" s="456">
        <f>+'7'!C91+'8'!C91+'9'!C91</f>
        <v>12940</v>
      </c>
      <c r="D91" s="456">
        <f>+'7'!D91+'8'!D91+'9'!D91</f>
        <v>8866.3860000000004</v>
      </c>
      <c r="E91" s="456">
        <f>+'7'!E91+'8'!E91+'9'!E91</f>
        <v>0</v>
      </c>
      <c r="F91" s="456">
        <f>+'7'!F91+'8'!F91+'9'!F91</f>
        <v>3786</v>
      </c>
      <c r="G91" s="456">
        <f>+'7'!G91+'8'!G91+'9'!G91</f>
        <v>0</v>
      </c>
      <c r="H91" s="456">
        <f>+'7'!H91+'8'!H91+'9'!H91</f>
        <v>2806.134</v>
      </c>
      <c r="I91" s="456">
        <f>+'7'!I91+'8'!I91+'9'!I91</f>
        <v>10394.128000000001</v>
      </c>
      <c r="J91" s="456">
        <f>+'7'!J91+'8'!J91+'9'!J91</f>
        <v>8101.1290000000008</v>
      </c>
      <c r="K91" s="456">
        <f>+'7'!K91+'8'!K91+'9'!K91</f>
        <v>3530.7280000000001</v>
      </c>
      <c r="L91" s="456">
        <f>+'7'!L91+'8'!L91+'9'!L91</f>
        <v>3087.6940000000004</v>
      </c>
      <c r="M91" s="503">
        <f>+'7'!M91+'8'!M91+'9'!M91</f>
        <v>9010.9619999999995</v>
      </c>
      <c r="N91" s="352">
        <f t="shared" si="8"/>
        <v>62523.161000000007</v>
      </c>
    </row>
    <row r="92" spans="1:14" ht="14.25" x14ac:dyDescent="0.3">
      <c r="A92" s="448" t="s">
        <v>448</v>
      </c>
      <c r="B92" s="456">
        <f>+'7'!B92+'8'!B92+'9'!B92</f>
        <v>0</v>
      </c>
      <c r="C92" s="456">
        <f>+'7'!C92+'8'!C92+'9'!C92</f>
        <v>0</v>
      </c>
      <c r="D92" s="456">
        <f>+'7'!D92+'8'!D92+'9'!D92</f>
        <v>0</v>
      </c>
      <c r="E92" s="456">
        <f>+'7'!E92+'8'!E92+'9'!E92</f>
        <v>0</v>
      </c>
      <c r="F92" s="456">
        <f>+'7'!F92+'8'!F92+'9'!F92</f>
        <v>0</v>
      </c>
      <c r="G92" s="456">
        <f>+'7'!G92+'8'!G92+'9'!G92</f>
        <v>0</v>
      </c>
      <c r="H92" s="456">
        <f>+'7'!H92+'8'!H92+'9'!H92</f>
        <v>0</v>
      </c>
      <c r="I92" s="456">
        <f>+'7'!I92+'8'!I92+'9'!I92</f>
        <v>0</v>
      </c>
      <c r="J92" s="456">
        <f>+'7'!J92+'8'!J92+'9'!J92</f>
        <v>0</v>
      </c>
      <c r="K92" s="456">
        <f>+'7'!K92+'8'!K92+'9'!K92</f>
        <v>0</v>
      </c>
      <c r="L92" s="456">
        <f>+'7'!L92+'8'!L92+'9'!L92</f>
        <v>0</v>
      </c>
      <c r="M92" s="503">
        <f>+'7'!M92+'8'!M92+'9'!M92</f>
        <v>0</v>
      </c>
      <c r="N92" s="352">
        <f t="shared" si="8"/>
        <v>0</v>
      </c>
    </row>
    <row r="93" spans="1:14" ht="14.25" x14ac:dyDescent="0.3">
      <c r="A93" s="448" t="s">
        <v>449</v>
      </c>
      <c r="B93" s="456">
        <f>+'7'!B93+'8'!B93+'9'!B93</f>
        <v>29336</v>
      </c>
      <c r="C93" s="456">
        <f>+'7'!C93+'8'!C93+'9'!C93</f>
        <v>25790</v>
      </c>
      <c r="D93" s="456">
        <f>+'7'!D93+'8'!D93+'9'!D93</f>
        <v>27780.85539905409</v>
      </c>
      <c r="E93" s="456">
        <f>+'7'!E93+'8'!E93+'9'!E93</f>
        <v>22119</v>
      </c>
      <c r="F93" s="456">
        <f>+'7'!F93+'8'!F93+'9'!F93</f>
        <v>22798</v>
      </c>
      <c r="G93" s="456">
        <f>+'7'!G93+'8'!G93+'9'!G93</f>
        <v>31882</v>
      </c>
      <c r="H93" s="456">
        <f>+'7'!H93+'8'!H93+'9'!H93</f>
        <v>30569.122467270561</v>
      </c>
      <c r="I93" s="456">
        <f>+'7'!I93+'8'!I93+'9'!I93</f>
        <v>30511.358551899128</v>
      </c>
      <c r="J93" s="456">
        <f>+'7'!J93+'8'!J93+'9'!J93</f>
        <v>30832.540744846581</v>
      </c>
      <c r="K93" s="456">
        <f>+'7'!K93+'8'!K93+'9'!K93</f>
        <v>23781.393551180077</v>
      </c>
      <c r="L93" s="456">
        <f>+'7'!L93+'8'!L93+'9'!L93</f>
        <v>24507.51480737784</v>
      </c>
      <c r="M93" s="503">
        <f>+'7'!M93+'8'!M93+'9'!M93</f>
        <v>29581.800578734877</v>
      </c>
      <c r="N93" s="352">
        <f t="shared" si="8"/>
        <v>329489.58610036311</v>
      </c>
    </row>
    <row r="94" spans="1:14" ht="15" thickBot="1" x14ac:dyDescent="0.35">
      <c r="A94" s="448" t="s">
        <v>450</v>
      </c>
      <c r="B94" s="456">
        <f>+'7'!B94+'8'!B94+'9'!B94</f>
        <v>0</v>
      </c>
      <c r="C94" s="456">
        <f>+'7'!C94+'8'!C94+'9'!C94</f>
        <v>0</v>
      </c>
      <c r="D94" s="456">
        <f>+'7'!D94+'8'!D94+'9'!D94</f>
        <v>0</v>
      </c>
      <c r="E94" s="456">
        <f>+'7'!E94+'8'!E94+'9'!E94</f>
        <v>0</v>
      </c>
      <c r="F94" s="456">
        <f>+'7'!F94+'8'!F94+'9'!F94</f>
        <v>0</v>
      </c>
      <c r="G94" s="456">
        <f>+'7'!G94+'8'!G94+'9'!G94</f>
        <v>0</v>
      </c>
      <c r="H94" s="456">
        <f>+'7'!H94+'8'!H94+'9'!H94</f>
        <v>0</v>
      </c>
      <c r="I94" s="456">
        <f>+'7'!I94+'8'!I94+'9'!I94</f>
        <v>0</v>
      </c>
      <c r="J94" s="456">
        <f>+'7'!J94+'8'!J94+'9'!J94</f>
        <v>0</v>
      </c>
      <c r="K94" s="456">
        <f>+'7'!K94+'8'!K94+'9'!K94</f>
        <v>0</v>
      </c>
      <c r="L94" s="456">
        <f>+'7'!L94+'8'!L94+'9'!L94</f>
        <v>0</v>
      </c>
      <c r="M94" s="503">
        <f>+'7'!M94+'8'!M94+'9'!M94</f>
        <v>0</v>
      </c>
      <c r="N94" s="352">
        <f t="shared" si="8"/>
        <v>0</v>
      </c>
    </row>
    <row r="95" spans="1:14" ht="14.25" thickBot="1" x14ac:dyDescent="0.3">
      <c r="A95" s="349" t="s">
        <v>370</v>
      </c>
      <c r="B95" s="359">
        <f>SUM(B96:B103)</f>
        <v>448</v>
      </c>
      <c r="C95" s="359">
        <f t="shared" ref="C95:N95" si="14">SUM(C96:C103)</f>
        <v>1115</v>
      </c>
      <c r="D95" s="359">
        <f t="shared" si="14"/>
        <v>1056.5539999999999</v>
      </c>
      <c r="E95" s="359">
        <f t="shared" si="14"/>
        <v>0</v>
      </c>
      <c r="F95" s="359">
        <f t="shared" si="14"/>
        <v>49</v>
      </c>
      <c r="G95" s="359">
        <f t="shared" si="14"/>
        <v>783</v>
      </c>
      <c r="H95" s="359">
        <f t="shared" si="14"/>
        <v>734.80300000000011</v>
      </c>
      <c r="I95" s="359">
        <f t="shared" si="14"/>
        <v>445.17700000000002</v>
      </c>
      <c r="J95" s="359">
        <f t="shared" si="14"/>
        <v>837.85500000000002</v>
      </c>
      <c r="K95" s="359">
        <f t="shared" si="14"/>
        <v>1345.646</v>
      </c>
      <c r="L95" s="359">
        <f t="shared" si="14"/>
        <v>686.71900000000005</v>
      </c>
      <c r="M95" s="380">
        <f t="shared" si="14"/>
        <v>1016.3679999999999</v>
      </c>
      <c r="N95" s="350">
        <f t="shared" si="14"/>
        <v>8518.1220000000012</v>
      </c>
    </row>
    <row r="96" spans="1:14" ht="14.25" x14ac:dyDescent="0.3">
      <c r="A96" s="351" t="s">
        <v>182</v>
      </c>
      <c r="B96" s="456">
        <f>+'7'!B96+'8'!B96+'9'!B96</f>
        <v>0</v>
      </c>
      <c r="C96" s="456">
        <f>+'7'!C96+'8'!C96+'9'!C96</f>
        <v>0</v>
      </c>
      <c r="D96" s="456">
        <f>+'7'!D96+'8'!D96+'9'!D96</f>
        <v>0</v>
      </c>
      <c r="E96" s="456">
        <f>+'7'!E96+'8'!E96+'9'!E96</f>
        <v>0</v>
      </c>
      <c r="F96" s="456">
        <f>+'7'!F96+'8'!F96+'9'!F96</f>
        <v>0</v>
      </c>
      <c r="G96" s="456">
        <f>+'7'!G96+'8'!G96+'9'!G96</f>
        <v>0</v>
      </c>
      <c r="H96" s="456">
        <f>+'7'!H96+'8'!H96+'9'!H96</f>
        <v>0</v>
      </c>
      <c r="I96" s="456">
        <f>+'7'!I96+'8'!I96+'9'!I96</f>
        <v>0</v>
      </c>
      <c r="J96" s="456">
        <f>+'7'!J96+'8'!J96+'9'!J96</f>
        <v>0</v>
      </c>
      <c r="K96" s="456">
        <f>+'7'!K96+'8'!K96+'9'!K96</f>
        <v>0</v>
      </c>
      <c r="L96" s="456">
        <f>+'7'!L96+'8'!L96+'9'!L96</f>
        <v>0</v>
      </c>
      <c r="M96" s="503">
        <f>+'7'!M96+'8'!M96+'9'!M96</f>
        <v>0</v>
      </c>
      <c r="N96" s="352">
        <f t="shared" si="8"/>
        <v>0</v>
      </c>
    </row>
    <row r="97" spans="1:14" ht="14.25" x14ac:dyDescent="0.3">
      <c r="A97" s="351" t="s">
        <v>451</v>
      </c>
      <c r="B97" s="456">
        <f>+'7'!B97+'8'!B97+'9'!B97</f>
        <v>0</v>
      </c>
      <c r="C97" s="456">
        <f>+'7'!C97+'8'!C97+'9'!C97</f>
        <v>0</v>
      </c>
      <c r="D97" s="456">
        <f>+'7'!D97+'8'!D97+'9'!D97</f>
        <v>0</v>
      </c>
      <c r="E97" s="456">
        <f>+'7'!E97+'8'!E97+'9'!E97</f>
        <v>0</v>
      </c>
      <c r="F97" s="456">
        <f>+'7'!F97+'8'!F97+'9'!F97</f>
        <v>0</v>
      </c>
      <c r="G97" s="456">
        <f>+'7'!G97+'8'!G97+'9'!G97</f>
        <v>0</v>
      </c>
      <c r="H97" s="456">
        <f>+'7'!H97+'8'!H97+'9'!H97</f>
        <v>0</v>
      </c>
      <c r="I97" s="456">
        <f>+'7'!I97+'8'!I97+'9'!I97</f>
        <v>0</v>
      </c>
      <c r="J97" s="456">
        <f>+'7'!J97+'8'!J97+'9'!J97</f>
        <v>0</v>
      </c>
      <c r="K97" s="456">
        <f>+'7'!K97+'8'!K97+'9'!K97</f>
        <v>0</v>
      </c>
      <c r="L97" s="456">
        <f>+'7'!L97+'8'!L97+'9'!L97</f>
        <v>0</v>
      </c>
      <c r="M97" s="503">
        <f>+'7'!M97+'8'!M97+'9'!M97</f>
        <v>0</v>
      </c>
      <c r="N97" s="352">
        <f t="shared" ref="N97:N103" si="15">SUM(B97:M97)</f>
        <v>0</v>
      </c>
    </row>
    <row r="98" spans="1:14" ht="14.25" x14ac:dyDescent="0.3">
      <c r="A98" s="351" t="s">
        <v>371</v>
      </c>
      <c r="B98" s="456">
        <f>+'7'!B98+'8'!B98+'9'!B98</f>
        <v>0</v>
      </c>
      <c r="C98" s="456">
        <f>+'7'!C98+'8'!C98+'9'!C98</f>
        <v>0</v>
      </c>
      <c r="D98" s="456">
        <f>+'7'!D98+'8'!D98+'9'!D98</f>
        <v>0</v>
      </c>
      <c r="E98" s="456">
        <f>+'7'!E98+'8'!E98+'9'!E98</f>
        <v>0</v>
      </c>
      <c r="F98" s="456">
        <f>+'7'!F98+'8'!F98+'9'!F98</f>
        <v>0</v>
      </c>
      <c r="G98" s="456">
        <f>+'7'!G98+'8'!G98+'9'!G98</f>
        <v>0</v>
      </c>
      <c r="H98" s="456">
        <f>+'7'!H98+'8'!H98+'9'!H98</f>
        <v>0</v>
      </c>
      <c r="I98" s="456">
        <f>+'7'!I98+'8'!I98+'9'!I98</f>
        <v>0</v>
      </c>
      <c r="J98" s="456">
        <f>+'7'!J98+'8'!J98+'9'!J98</f>
        <v>0</v>
      </c>
      <c r="K98" s="456">
        <f>+'7'!K98+'8'!K98+'9'!K98</f>
        <v>0</v>
      </c>
      <c r="L98" s="456">
        <f>+'7'!L98+'8'!L98+'9'!L98</f>
        <v>0</v>
      </c>
      <c r="M98" s="503">
        <f>+'7'!M98+'8'!M98+'9'!M98</f>
        <v>0</v>
      </c>
      <c r="N98" s="352">
        <f t="shared" si="15"/>
        <v>0</v>
      </c>
    </row>
    <row r="99" spans="1:14" ht="14.25" x14ac:dyDescent="0.3">
      <c r="A99" s="351" t="s">
        <v>452</v>
      </c>
      <c r="B99" s="456">
        <f>+'7'!B99+'8'!B99+'9'!B99</f>
        <v>197</v>
      </c>
      <c r="C99" s="456">
        <f>+'7'!C99+'8'!C99+'9'!C99</f>
        <v>795</v>
      </c>
      <c r="D99" s="456">
        <f>+'7'!D99+'8'!D99+'9'!D99</f>
        <v>980.28599999999994</v>
      </c>
      <c r="E99" s="456">
        <f>+'7'!E99+'8'!E99+'9'!E99</f>
        <v>0</v>
      </c>
      <c r="F99" s="456">
        <f>+'7'!F99+'8'!F99+'9'!F99</f>
        <v>0</v>
      </c>
      <c r="G99" s="456">
        <f>+'7'!G99+'8'!G99+'9'!G99</f>
        <v>409</v>
      </c>
      <c r="H99" s="456">
        <f>+'7'!H99+'8'!H99+'9'!H99</f>
        <v>541.42100000000005</v>
      </c>
      <c r="I99" s="456">
        <f>+'7'!I99+'8'!I99+'9'!I99</f>
        <v>0</v>
      </c>
      <c r="J99" s="456">
        <f>+'7'!J99+'8'!J99+'9'!J99</f>
        <v>461.31799999999998</v>
      </c>
      <c r="K99" s="456">
        <f>+'7'!K99+'8'!K99+'9'!K99</f>
        <v>892.94799999999998</v>
      </c>
      <c r="L99" s="456">
        <f>+'7'!L99+'8'!L99+'9'!L99</f>
        <v>347.18099999999998</v>
      </c>
      <c r="M99" s="503">
        <f>+'7'!M99+'8'!M99+'9'!M99</f>
        <v>647.39400000000001</v>
      </c>
      <c r="N99" s="352">
        <f t="shared" si="15"/>
        <v>5271.5480000000007</v>
      </c>
    </row>
    <row r="100" spans="1:14" ht="14.25" x14ac:dyDescent="0.3">
      <c r="A100" s="351" t="s">
        <v>453</v>
      </c>
      <c r="B100" s="456">
        <f>+'7'!B100+'8'!B100+'9'!B100</f>
        <v>251</v>
      </c>
      <c r="C100" s="456">
        <f>+'7'!C100+'8'!C100+'9'!C100</f>
        <v>320</v>
      </c>
      <c r="D100" s="456">
        <f>+'7'!D100+'8'!D100+'9'!D100</f>
        <v>76.268000000000001</v>
      </c>
      <c r="E100" s="456">
        <f>+'7'!E100+'8'!E100+'9'!E100</f>
        <v>0</v>
      </c>
      <c r="F100" s="456">
        <f>+'7'!F100+'8'!F100+'9'!F100</f>
        <v>49</v>
      </c>
      <c r="G100" s="456">
        <f>+'7'!G100+'8'!G100+'9'!G100</f>
        <v>374</v>
      </c>
      <c r="H100" s="456">
        <f>+'7'!H100+'8'!H100+'9'!H100</f>
        <v>193.38200000000001</v>
      </c>
      <c r="I100" s="456">
        <f>+'7'!I100+'8'!I100+'9'!I100</f>
        <v>445.17700000000002</v>
      </c>
      <c r="J100" s="456">
        <f>+'7'!J100+'8'!J100+'9'!J100</f>
        <v>376.53699999999998</v>
      </c>
      <c r="K100" s="456">
        <f>+'7'!K100+'8'!K100+'9'!K100</f>
        <v>452.69799999999998</v>
      </c>
      <c r="L100" s="456">
        <f>+'7'!L100+'8'!L100+'9'!L100</f>
        <v>339.53800000000001</v>
      </c>
      <c r="M100" s="503">
        <f>+'7'!M100+'8'!M100+'9'!M100</f>
        <v>368.97399999999999</v>
      </c>
      <c r="N100" s="352">
        <f t="shared" si="15"/>
        <v>3246.5740000000001</v>
      </c>
    </row>
    <row r="101" spans="1:14" ht="14.25" x14ac:dyDescent="0.3">
      <c r="A101" s="383" t="s">
        <v>454</v>
      </c>
      <c r="B101" s="456">
        <f>+'7'!B101+'8'!B101+'9'!B101</f>
        <v>0</v>
      </c>
      <c r="C101" s="456">
        <f>+'7'!C101+'8'!C101+'9'!C101</f>
        <v>0</v>
      </c>
      <c r="D101" s="456">
        <f>+'7'!D101+'8'!D101+'9'!D101</f>
        <v>0</v>
      </c>
      <c r="E101" s="456">
        <f>+'7'!E101+'8'!E101+'9'!E101</f>
        <v>0</v>
      </c>
      <c r="F101" s="456">
        <f>+'7'!F101+'8'!F101+'9'!F101</f>
        <v>0</v>
      </c>
      <c r="G101" s="456">
        <f>+'7'!G101+'8'!G101+'9'!G101</f>
        <v>0</v>
      </c>
      <c r="H101" s="456">
        <f>+'7'!H101+'8'!H101+'9'!H101</f>
        <v>0</v>
      </c>
      <c r="I101" s="456">
        <f>+'7'!I101+'8'!I101+'9'!I101</f>
        <v>0</v>
      </c>
      <c r="J101" s="456">
        <f>+'7'!J101+'8'!J101+'9'!J101</f>
        <v>0</v>
      </c>
      <c r="K101" s="456">
        <f>+'7'!K101+'8'!K101+'9'!K101</f>
        <v>0</v>
      </c>
      <c r="L101" s="456">
        <f>+'7'!L101+'8'!L101+'9'!L101</f>
        <v>0</v>
      </c>
      <c r="M101" s="503">
        <f>+'7'!M101+'8'!M101+'9'!M101</f>
        <v>0</v>
      </c>
      <c r="N101" s="352">
        <f t="shared" si="15"/>
        <v>0</v>
      </c>
    </row>
    <row r="102" spans="1:14" ht="14.25" x14ac:dyDescent="0.3">
      <c r="A102" s="383" t="s">
        <v>455</v>
      </c>
      <c r="B102" s="456">
        <f>+'7'!B102+'8'!B102+'9'!B102</f>
        <v>0</v>
      </c>
      <c r="C102" s="456">
        <f>+'7'!C102+'8'!C102+'9'!C102</f>
        <v>0</v>
      </c>
      <c r="D102" s="456">
        <f>+'7'!D102+'8'!D102+'9'!D102</f>
        <v>0</v>
      </c>
      <c r="E102" s="456">
        <f>+'7'!E102+'8'!E102+'9'!E102</f>
        <v>0</v>
      </c>
      <c r="F102" s="456">
        <f>+'7'!F102+'8'!F102+'9'!F102</f>
        <v>0</v>
      </c>
      <c r="G102" s="456">
        <f>+'7'!G102+'8'!G102+'9'!G102</f>
        <v>0</v>
      </c>
      <c r="H102" s="456">
        <f>+'7'!H102+'8'!H102+'9'!H102</f>
        <v>0</v>
      </c>
      <c r="I102" s="456">
        <f>+'7'!I102+'8'!I102+'9'!I102</f>
        <v>0</v>
      </c>
      <c r="J102" s="456">
        <f>+'7'!J102+'8'!J102+'9'!J102</f>
        <v>0</v>
      </c>
      <c r="K102" s="456">
        <f>+'7'!K102+'8'!K102+'9'!K102</f>
        <v>0</v>
      </c>
      <c r="L102" s="456">
        <f>+'7'!L102+'8'!L102+'9'!L102</f>
        <v>0</v>
      </c>
      <c r="M102" s="503">
        <f>+'7'!M102+'8'!M102+'9'!M102</f>
        <v>0</v>
      </c>
      <c r="N102" s="352">
        <f t="shared" si="15"/>
        <v>0</v>
      </c>
    </row>
    <row r="103" spans="1:14" ht="15" thickBot="1" x14ac:dyDescent="0.35">
      <c r="A103" s="455" t="s">
        <v>469</v>
      </c>
      <c r="B103" s="456">
        <f>+'7'!B103+'8'!B103+'9'!B103</f>
        <v>0</v>
      </c>
      <c r="C103" s="456">
        <f>+'7'!C103+'8'!C103+'9'!C103</f>
        <v>0</v>
      </c>
      <c r="D103" s="456">
        <f>+'7'!D103+'8'!D103+'9'!D103</f>
        <v>0</v>
      </c>
      <c r="E103" s="456">
        <f>+'7'!E103+'8'!E103+'9'!E103</f>
        <v>0</v>
      </c>
      <c r="F103" s="456">
        <f>+'7'!F103+'8'!F103+'9'!F103</f>
        <v>0</v>
      </c>
      <c r="G103" s="456">
        <f>+'7'!G103+'8'!G103+'9'!G103</f>
        <v>0</v>
      </c>
      <c r="H103" s="456">
        <f>+'7'!H103+'8'!H103+'9'!H103</f>
        <v>0</v>
      </c>
      <c r="I103" s="456">
        <f>+'7'!I103+'8'!I103+'9'!I103</f>
        <v>0</v>
      </c>
      <c r="J103" s="456">
        <f>+'7'!J103+'8'!J103+'9'!J103</f>
        <v>0</v>
      </c>
      <c r="K103" s="456">
        <f>+'7'!K103+'8'!K103+'9'!K103</f>
        <v>0</v>
      </c>
      <c r="L103" s="456">
        <f>+'7'!L103+'8'!L103+'9'!L103</f>
        <v>0</v>
      </c>
      <c r="M103" s="503">
        <f>+'7'!M103+'8'!M103+'9'!M103</f>
        <v>0</v>
      </c>
      <c r="N103" s="352">
        <f t="shared" si="15"/>
        <v>0</v>
      </c>
    </row>
    <row r="104" spans="1:14" ht="14.25" thickBot="1" x14ac:dyDescent="0.3">
      <c r="A104" s="349" t="s">
        <v>183</v>
      </c>
      <c r="B104" s="359">
        <f>B105</f>
        <v>6438</v>
      </c>
      <c r="C104" s="359">
        <f t="shared" ref="C104:N104" si="16">C105</f>
        <v>0</v>
      </c>
      <c r="D104" s="359">
        <f t="shared" si="16"/>
        <v>6011.1779999999999</v>
      </c>
      <c r="E104" s="359">
        <f t="shared" si="16"/>
        <v>4729</v>
      </c>
      <c r="F104" s="359">
        <f t="shared" si="16"/>
        <v>1327</v>
      </c>
      <c r="G104" s="359">
        <f t="shared" si="16"/>
        <v>5996</v>
      </c>
      <c r="H104" s="359">
        <f t="shared" si="16"/>
        <v>2213.4760000000001</v>
      </c>
      <c r="I104" s="359">
        <f t="shared" si="16"/>
        <v>4027.8319999999999</v>
      </c>
      <c r="J104" s="359">
        <f t="shared" si="16"/>
        <v>909.01099999999997</v>
      </c>
      <c r="K104" s="359">
        <f t="shared" si="16"/>
        <v>3878.384</v>
      </c>
      <c r="L104" s="359">
        <f t="shared" si="16"/>
        <v>2228.5940000000001</v>
      </c>
      <c r="M104" s="380">
        <f t="shared" si="16"/>
        <v>8976.7909999999993</v>
      </c>
      <c r="N104" s="350">
        <f t="shared" si="16"/>
        <v>46735.265999999989</v>
      </c>
    </row>
    <row r="105" spans="1:14" ht="15" thickBot="1" x14ac:dyDescent="0.35">
      <c r="A105" s="455" t="s">
        <v>183</v>
      </c>
      <c r="B105" s="456">
        <f>+'7'!B105+'8'!B105+'9'!B105</f>
        <v>6438</v>
      </c>
      <c r="C105" s="456">
        <f>+'7'!C105+'8'!C105+'9'!C105</f>
        <v>0</v>
      </c>
      <c r="D105" s="456">
        <f>+'7'!D105+'8'!D105+'9'!D105</f>
        <v>6011.1779999999999</v>
      </c>
      <c r="E105" s="456">
        <f>+'7'!E105+'8'!E105+'9'!E105</f>
        <v>4729</v>
      </c>
      <c r="F105" s="456">
        <f>+'7'!F105+'8'!F105+'9'!F105</f>
        <v>1327</v>
      </c>
      <c r="G105" s="456">
        <f>+'7'!G105+'8'!G105+'9'!G105</f>
        <v>5996</v>
      </c>
      <c r="H105" s="456">
        <f>+'7'!H105+'8'!H105+'9'!H105</f>
        <v>2213.4760000000001</v>
      </c>
      <c r="I105" s="456">
        <f>+'7'!I105+'8'!I105+'9'!I105</f>
        <v>4027.8319999999999</v>
      </c>
      <c r="J105" s="456">
        <f>+'7'!J105+'8'!J105+'9'!J105</f>
        <v>909.01099999999997</v>
      </c>
      <c r="K105" s="456">
        <f>+'7'!K105+'8'!K105+'9'!K105</f>
        <v>3878.384</v>
      </c>
      <c r="L105" s="456">
        <f>+'7'!L105+'8'!L105+'9'!L105</f>
        <v>2228.5940000000001</v>
      </c>
      <c r="M105" s="503">
        <f>+'7'!M105+'8'!M105+'9'!M105</f>
        <v>8976.7909999999993</v>
      </c>
      <c r="N105" s="352">
        <f t="shared" ref="N105" si="17">SUM(B105:M105)</f>
        <v>46735.265999999989</v>
      </c>
    </row>
    <row r="106" spans="1:14" ht="14.25" thickBot="1" x14ac:dyDescent="0.3">
      <c r="A106" s="353" t="s">
        <v>15</v>
      </c>
      <c r="B106" s="360">
        <f>+B5+B11+B29+B34+B48+B59+B62+B70+B76+B95+B104</f>
        <v>1002592</v>
      </c>
      <c r="C106" s="360">
        <f t="shared" ref="C106:N106" si="18">+C5+C11+C29+C34+C48+C59+C62+C70+C76+C95+C104</f>
        <v>949830</v>
      </c>
      <c r="D106" s="360">
        <f t="shared" si="18"/>
        <v>1153177.7943990543</v>
      </c>
      <c r="E106" s="360">
        <f t="shared" si="18"/>
        <v>1033459</v>
      </c>
      <c r="F106" s="360">
        <f t="shared" si="18"/>
        <v>956819</v>
      </c>
      <c r="G106" s="360">
        <f t="shared" si="18"/>
        <v>1091388</v>
      </c>
      <c r="H106" s="360">
        <f t="shared" si="18"/>
        <v>1167053.2644672706</v>
      </c>
      <c r="I106" s="360">
        <f t="shared" si="18"/>
        <v>1105426.5855518989</v>
      </c>
      <c r="J106" s="360">
        <f t="shared" si="18"/>
        <v>1100008.3447448465</v>
      </c>
      <c r="K106" s="360">
        <f t="shared" si="18"/>
        <v>961262.26455117983</v>
      </c>
      <c r="L106" s="360">
        <f t="shared" si="18"/>
        <v>897881.74980737804</v>
      </c>
      <c r="M106" s="486">
        <f t="shared" si="18"/>
        <v>1079089.5295787349</v>
      </c>
      <c r="N106" s="354">
        <f t="shared" si="18"/>
        <v>12497987.533100361</v>
      </c>
    </row>
    <row r="110" spans="1:14" x14ac:dyDescent="0.25">
      <c r="B110" s="521"/>
      <c r="C110" s="521"/>
      <c r="D110" s="521"/>
      <c r="E110" s="521"/>
      <c r="F110" s="521"/>
      <c r="G110" s="521"/>
      <c r="H110" s="521"/>
      <c r="I110" s="521"/>
      <c r="J110" s="521"/>
      <c r="K110" s="521"/>
      <c r="L110" s="521"/>
      <c r="M110" s="521"/>
      <c r="N110" s="52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I32" sqref="I32"/>
    </sheetView>
  </sheetViews>
  <sheetFormatPr baseColWidth="10" defaultColWidth="11.42578125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2:10" x14ac:dyDescent="0.25">
      <c r="B1" s="14"/>
      <c r="C1" s="15" t="s">
        <v>476</v>
      </c>
      <c r="D1" s="14"/>
      <c r="E1" s="14"/>
      <c r="F1" s="14"/>
      <c r="G1" s="14"/>
      <c r="H1" s="14"/>
    </row>
    <row r="2" spans="2:10" x14ac:dyDescent="0.25">
      <c r="B2" s="14"/>
      <c r="C2" s="16"/>
      <c r="D2" s="16"/>
      <c r="E2" s="16"/>
      <c r="F2" s="16"/>
      <c r="G2" s="16"/>
      <c r="H2" s="14"/>
    </row>
    <row r="3" spans="2:10" x14ac:dyDescent="0.25">
      <c r="B3" s="15" t="s">
        <v>174</v>
      </c>
      <c r="C3" s="14"/>
      <c r="D3" s="14"/>
      <c r="E3" s="14"/>
      <c r="F3" s="14"/>
      <c r="G3" s="14"/>
      <c r="H3" s="14"/>
    </row>
    <row r="4" spans="2:10" x14ac:dyDescent="0.25">
      <c r="B4" s="16"/>
      <c r="C4" s="16"/>
      <c r="D4" s="16"/>
      <c r="E4" s="16"/>
      <c r="F4" s="17"/>
      <c r="G4" s="14"/>
      <c r="H4" s="14"/>
    </row>
    <row r="5" spans="2:10" x14ac:dyDescent="0.25">
      <c r="B5" s="18" t="s">
        <v>127</v>
      </c>
      <c r="C5" s="17"/>
      <c r="D5" s="17"/>
      <c r="E5" s="17"/>
      <c r="F5" s="17"/>
      <c r="G5" s="14"/>
    </row>
    <row r="6" spans="2:10" x14ac:dyDescent="0.25">
      <c r="B6" s="14"/>
      <c r="C6" s="14"/>
      <c r="D6" s="14"/>
      <c r="E6" s="14"/>
      <c r="F6" s="14"/>
      <c r="G6" s="14"/>
    </row>
    <row r="7" spans="2:10" x14ac:dyDescent="0.25">
      <c r="B7" s="14"/>
      <c r="C7" s="402"/>
      <c r="D7" s="403" t="s">
        <v>128</v>
      </c>
      <c r="E7" s="403" t="s">
        <v>285</v>
      </c>
      <c r="F7" s="403"/>
      <c r="G7" s="19"/>
    </row>
    <row r="8" spans="2:10" x14ac:dyDescent="0.25">
      <c r="B8" s="14"/>
      <c r="C8" s="404" t="s">
        <v>129</v>
      </c>
      <c r="D8" s="405" t="s">
        <v>130</v>
      </c>
      <c r="E8" s="405" t="s">
        <v>131</v>
      </c>
      <c r="F8" s="405" t="s">
        <v>32</v>
      </c>
      <c r="G8" s="23"/>
    </row>
    <row r="9" spans="2:10" ht="16.5" customHeight="1" x14ac:dyDescent="0.25">
      <c r="B9" s="14"/>
      <c r="C9" s="406" t="s">
        <v>80</v>
      </c>
      <c r="D9" s="405" t="s">
        <v>188</v>
      </c>
      <c r="E9" s="405" t="s">
        <v>132</v>
      </c>
      <c r="F9" s="407"/>
      <c r="G9" s="23"/>
      <c r="H9" s="29"/>
    </row>
    <row r="10" spans="2:10" ht="20.100000000000001" customHeight="1" x14ac:dyDescent="0.25">
      <c r="C10" s="159" t="s">
        <v>161</v>
      </c>
      <c r="D10" s="491">
        <f>+'13'!N5</f>
        <v>1610.7800000000002</v>
      </c>
      <c r="E10" s="522">
        <f>+'19'!N5</f>
        <v>3058525.36</v>
      </c>
      <c r="F10" s="523">
        <f>SUM(D10:E10)</f>
        <v>3060136.1399999997</v>
      </c>
      <c r="G10" s="24"/>
      <c r="H10" s="326"/>
      <c r="I10" s="329"/>
      <c r="J10" s="20"/>
    </row>
    <row r="11" spans="2:10" ht="20.100000000000001" customHeight="1" x14ac:dyDescent="0.25">
      <c r="B11" s="167"/>
      <c r="C11" s="159" t="s">
        <v>162</v>
      </c>
      <c r="D11" s="491">
        <f>+'13'!N6</f>
        <v>0</v>
      </c>
      <c r="E11" s="522">
        <f>+'19'!N6</f>
        <v>1488883.9000000004</v>
      </c>
      <c r="F11" s="523">
        <f t="shared" ref="F11:F24" si="0">SUM(D11:E11)</f>
        <v>1488883.9000000004</v>
      </c>
      <c r="G11" s="328"/>
      <c r="H11" s="326"/>
      <c r="I11" s="329"/>
      <c r="J11" s="20"/>
    </row>
    <row r="12" spans="2:10" ht="20.100000000000001" customHeight="1" x14ac:dyDescent="0.25">
      <c r="B12" s="167"/>
      <c r="C12" s="159" t="s">
        <v>163</v>
      </c>
      <c r="D12" s="491">
        <f>+'13'!N7</f>
        <v>359.67399999999998</v>
      </c>
      <c r="E12" s="522">
        <f>+'19'!N7</f>
        <v>506601.08</v>
      </c>
      <c r="F12" s="523">
        <f t="shared" si="0"/>
        <v>506960.75400000002</v>
      </c>
      <c r="G12" s="24"/>
      <c r="H12" s="326"/>
      <c r="I12" s="329"/>
      <c r="J12" s="20"/>
    </row>
    <row r="13" spans="2:10" ht="17.25" customHeight="1" x14ac:dyDescent="0.25">
      <c r="B13" s="167"/>
      <c r="C13" s="382" t="s">
        <v>184</v>
      </c>
      <c r="D13" s="491">
        <f>+'13'!N8</f>
        <v>0</v>
      </c>
      <c r="E13" s="522">
        <f>+'19'!N8</f>
        <v>4944.21</v>
      </c>
      <c r="F13" s="523">
        <f t="shared" si="0"/>
        <v>4944.21</v>
      </c>
      <c r="G13" s="328"/>
      <c r="H13" s="326"/>
      <c r="I13" s="329"/>
      <c r="J13" s="20"/>
    </row>
    <row r="14" spans="2:10" ht="20.100000000000001" customHeight="1" x14ac:dyDescent="0.25">
      <c r="B14" s="167"/>
      <c r="C14" s="159" t="s">
        <v>164</v>
      </c>
      <c r="D14" s="491">
        <f>+'13'!N9</f>
        <v>5721.2099999999991</v>
      </c>
      <c r="E14" s="522">
        <f>+'19'!N9</f>
        <v>1546434.68</v>
      </c>
      <c r="F14" s="523">
        <f t="shared" si="0"/>
        <v>1552155.89</v>
      </c>
      <c r="G14" s="24"/>
      <c r="H14" s="326"/>
      <c r="I14" s="329"/>
      <c r="J14" s="20"/>
    </row>
    <row r="15" spans="2:10" ht="20.100000000000001" customHeight="1" x14ac:dyDescent="0.25">
      <c r="B15" s="167"/>
      <c r="C15" s="159" t="s">
        <v>165</v>
      </c>
      <c r="D15" s="491">
        <f>+'13'!N10</f>
        <v>0</v>
      </c>
      <c r="E15" s="522">
        <f>+'19'!N10</f>
        <v>146778.59999999998</v>
      </c>
      <c r="F15" s="523">
        <f t="shared" si="0"/>
        <v>146778.59999999998</v>
      </c>
      <c r="G15" s="327"/>
      <c r="H15" s="326"/>
      <c r="I15" s="329"/>
      <c r="J15" s="20"/>
    </row>
    <row r="16" spans="2:10" ht="20.100000000000001" customHeight="1" x14ac:dyDescent="0.25">
      <c r="B16" s="167"/>
      <c r="C16" s="159" t="s">
        <v>166</v>
      </c>
      <c r="D16" s="491">
        <f>+'13'!N11</f>
        <v>0</v>
      </c>
      <c r="E16" s="522">
        <f>+'19'!N11</f>
        <v>69509.320000000007</v>
      </c>
      <c r="F16" s="523">
        <f>SUM(D16:E16)</f>
        <v>69509.320000000007</v>
      </c>
      <c r="G16" s="24"/>
      <c r="H16" s="326"/>
      <c r="I16" s="329"/>
      <c r="J16" s="20"/>
    </row>
    <row r="17" spans="2:10" ht="20.100000000000001" customHeight="1" x14ac:dyDescent="0.25">
      <c r="B17" s="167"/>
      <c r="C17" s="159" t="s">
        <v>167</v>
      </c>
      <c r="D17" s="491">
        <f>+'13'!N12</f>
        <v>0</v>
      </c>
      <c r="E17" s="522">
        <f>+'19'!N12</f>
        <v>3095.9399999999996</v>
      </c>
      <c r="F17" s="523">
        <f t="shared" si="0"/>
        <v>3095.9399999999996</v>
      </c>
      <c r="G17" s="24"/>
      <c r="H17" s="326"/>
      <c r="I17" s="329"/>
      <c r="J17" s="20"/>
    </row>
    <row r="18" spans="2:10" ht="20.100000000000001" customHeight="1" x14ac:dyDescent="0.25">
      <c r="B18" s="167"/>
      <c r="C18" s="159" t="s">
        <v>168</v>
      </c>
      <c r="D18" s="491">
        <f>+'13'!N13</f>
        <v>0</v>
      </c>
      <c r="E18" s="522">
        <f>+'19'!N13</f>
        <v>368799.77</v>
      </c>
      <c r="F18" s="523">
        <f t="shared" si="0"/>
        <v>368799.77</v>
      </c>
      <c r="G18" s="24"/>
      <c r="H18" s="326"/>
      <c r="I18" s="329"/>
      <c r="J18" s="20"/>
    </row>
    <row r="19" spans="2:10" ht="20.100000000000001" customHeight="1" x14ac:dyDescent="0.25">
      <c r="B19" s="167"/>
      <c r="C19" s="115" t="s">
        <v>169</v>
      </c>
      <c r="D19" s="491">
        <f>+'13'!N14</f>
        <v>0</v>
      </c>
      <c r="E19" s="522">
        <f>+'19'!N14</f>
        <v>5121336.2500000009</v>
      </c>
      <c r="F19" s="523">
        <f t="shared" si="0"/>
        <v>5121336.2500000009</v>
      </c>
      <c r="G19" s="24"/>
      <c r="H19" s="326"/>
      <c r="I19" s="29"/>
      <c r="J19" s="20"/>
    </row>
    <row r="20" spans="2:10" ht="20.100000000000001" customHeight="1" x14ac:dyDescent="0.25">
      <c r="B20" s="167"/>
      <c r="C20" s="115" t="s">
        <v>304</v>
      </c>
      <c r="D20" s="491">
        <f>+'13'!N15</f>
        <v>83495.059000000008</v>
      </c>
      <c r="E20" s="522">
        <f>+'19'!N15</f>
        <v>5210238.8699999992</v>
      </c>
      <c r="F20" s="523">
        <f t="shared" si="0"/>
        <v>5293733.9289999995</v>
      </c>
      <c r="G20" s="24"/>
      <c r="H20" s="326"/>
      <c r="I20" s="329"/>
      <c r="J20" s="20"/>
    </row>
    <row r="21" spans="2:10" ht="20.100000000000001" customHeight="1" x14ac:dyDescent="0.25">
      <c r="B21" s="167"/>
      <c r="C21" s="115" t="s">
        <v>305</v>
      </c>
      <c r="D21" s="491">
        <f>+'13'!N16</f>
        <v>0</v>
      </c>
      <c r="E21" s="522">
        <f>+'19'!N16</f>
        <v>0</v>
      </c>
      <c r="F21" s="523">
        <f>SUM(D21:E21)</f>
        <v>0</v>
      </c>
      <c r="G21" s="24"/>
      <c r="H21" s="326"/>
      <c r="I21" s="329"/>
      <c r="J21" s="20"/>
    </row>
    <row r="22" spans="2:10" ht="20.100000000000001" customHeight="1" x14ac:dyDescent="0.25">
      <c r="B22" s="167"/>
      <c r="C22" s="159" t="s">
        <v>175</v>
      </c>
      <c r="D22" s="491">
        <f>+'13'!N17</f>
        <v>0</v>
      </c>
      <c r="E22" s="522">
        <f>+'19'!N17</f>
        <v>200637.72999999998</v>
      </c>
      <c r="F22" s="523">
        <f t="shared" si="0"/>
        <v>200637.72999999998</v>
      </c>
      <c r="G22" s="24"/>
      <c r="H22" s="326"/>
      <c r="I22" s="329"/>
    </row>
    <row r="23" spans="2:10" ht="20.100000000000001" customHeight="1" x14ac:dyDescent="0.25">
      <c r="B23" s="167"/>
      <c r="C23" s="159" t="s">
        <v>388</v>
      </c>
      <c r="D23" s="491">
        <f>+'13'!N18</f>
        <v>12484.000000000002</v>
      </c>
      <c r="E23" s="522">
        <f>+'19'!N18</f>
        <v>0</v>
      </c>
      <c r="F23" s="523">
        <f>SUM(D23:E23)</f>
        <v>12484.000000000002</v>
      </c>
      <c r="G23" s="24"/>
      <c r="H23" s="326"/>
      <c r="I23" s="329"/>
    </row>
    <row r="24" spans="2:10" ht="20.100000000000001" customHeight="1" x14ac:dyDescent="0.25">
      <c r="B24" s="14"/>
      <c r="C24" s="207" t="s">
        <v>22</v>
      </c>
      <c r="D24" s="372">
        <f>SUM(D10:D23)</f>
        <v>103670.72300000001</v>
      </c>
      <c r="E24" s="524">
        <f>SUM(E10:E23)</f>
        <v>17725785.709999997</v>
      </c>
      <c r="F24" s="524">
        <f t="shared" si="0"/>
        <v>17829456.432999998</v>
      </c>
      <c r="G24" s="25"/>
      <c r="H24" s="326"/>
      <c r="I24" s="29"/>
    </row>
    <row r="25" spans="2:10" x14ac:dyDescent="0.25">
      <c r="B25" s="14"/>
      <c r="C25" s="24"/>
      <c r="D25" s="24"/>
      <c r="E25" s="24"/>
      <c r="F25" s="47"/>
      <c r="G25" s="25"/>
    </row>
    <row r="26" spans="2:10" x14ac:dyDescent="0.25">
      <c r="B26" s="14"/>
      <c r="C26" s="24"/>
      <c r="D26" s="24"/>
      <c r="E26" s="24"/>
      <c r="F26" s="24"/>
      <c r="G26" s="25"/>
      <c r="H26" s="32"/>
    </row>
    <row r="27" spans="2:10" x14ac:dyDescent="0.25">
      <c r="B27" s="14"/>
      <c r="C27" s="24"/>
      <c r="D27" s="24"/>
      <c r="E27" s="24"/>
      <c r="F27" s="24"/>
      <c r="G27" s="25"/>
      <c r="H27" s="32"/>
    </row>
    <row r="28" spans="2:10" x14ac:dyDescent="0.25">
      <c r="B28" s="14"/>
      <c r="C28" s="24"/>
      <c r="D28" s="24"/>
      <c r="E28" s="24"/>
      <c r="F28" s="24"/>
      <c r="G28" s="25"/>
      <c r="H28" s="32"/>
    </row>
    <row r="29" spans="2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2:10" x14ac:dyDescent="0.25">
      <c r="B30" s="14"/>
      <c r="C30" s="25"/>
      <c r="D30" s="25"/>
      <c r="E30" s="25"/>
      <c r="F30" s="25"/>
      <c r="G30" s="25"/>
      <c r="H30" s="26"/>
    </row>
    <row r="31" spans="2:10" s="21" customFormat="1" x14ac:dyDescent="0.25">
      <c r="B31" s="595" t="s">
        <v>139</v>
      </c>
      <c r="C31" s="597" t="s">
        <v>208</v>
      </c>
      <c r="D31" s="399" t="s">
        <v>209</v>
      </c>
      <c r="E31" s="597" t="s">
        <v>141</v>
      </c>
      <c r="F31" s="399" t="s">
        <v>142</v>
      </c>
      <c r="G31" s="399" t="s">
        <v>145</v>
      </c>
      <c r="H31" s="399" t="s">
        <v>22</v>
      </c>
    </row>
    <row r="32" spans="2:10" s="21" customFormat="1" x14ac:dyDescent="0.25">
      <c r="B32" s="596"/>
      <c r="C32" s="598"/>
      <c r="D32" s="400" t="s">
        <v>140</v>
      </c>
      <c r="E32" s="598"/>
      <c r="F32" s="400" t="s">
        <v>143</v>
      </c>
      <c r="G32" s="400" t="s">
        <v>144</v>
      </c>
      <c r="H32" s="401" t="s">
        <v>146</v>
      </c>
      <c r="I32" s="330"/>
      <c r="J32" s="330"/>
    </row>
    <row r="33" spans="1:11" s="21" customFormat="1" ht="18.95" customHeight="1" x14ac:dyDescent="0.25">
      <c r="A33"/>
      <c r="B33" s="159" t="s">
        <v>161</v>
      </c>
      <c r="C33" s="188">
        <f>+'14'!N5</f>
        <v>72784.660000000018</v>
      </c>
      <c r="D33" s="101">
        <f>+'15'!N5</f>
        <v>2519.31</v>
      </c>
      <c r="E33" s="101">
        <f>+'16'!N5</f>
        <v>0</v>
      </c>
      <c r="F33" s="101">
        <f>+'17'!N5</f>
        <v>2983221.39</v>
      </c>
      <c r="G33" s="189">
        <f>+'18'!N5</f>
        <v>0</v>
      </c>
      <c r="H33" s="194">
        <f>SUM(C33:G33)</f>
        <v>3058525.3600000003</v>
      </c>
      <c r="I33" s="331"/>
      <c r="J33" s="330"/>
      <c r="K33" s="27"/>
    </row>
    <row r="34" spans="1:11" ht="18.95" customHeight="1" x14ac:dyDescent="0.25">
      <c r="A34"/>
      <c r="B34" s="159" t="s">
        <v>162</v>
      </c>
      <c r="C34" s="188">
        <f>+'14'!N6</f>
        <v>26026.959999999999</v>
      </c>
      <c r="D34" s="101">
        <f>+'15'!N6</f>
        <v>3677.1099999999997</v>
      </c>
      <c r="E34" s="101">
        <f>+'16'!N6</f>
        <v>16.5</v>
      </c>
      <c r="F34" s="101">
        <f>+'17'!N6</f>
        <v>1459163.33</v>
      </c>
      <c r="G34" s="189">
        <f>+'18'!N6</f>
        <v>0</v>
      </c>
      <c r="H34" s="194">
        <f t="shared" ref="H34:H46" si="1">SUM(C34:G34)</f>
        <v>1488883.9000000001</v>
      </c>
      <c r="I34" s="332"/>
      <c r="J34" s="330"/>
      <c r="K34" s="27"/>
    </row>
    <row r="35" spans="1:11" ht="18.95" customHeight="1" x14ac:dyDescent="0.25">
      <c r="A35"/>
      <c r="B35" s="159" t="s">
        <v>163</v>
      </c>
      <c r="C35" s="188">
        <f>+'14'!N7</f>
        <v>10674.749999999996</v>
      </c>
      <c r="D35" s="101">
        <f>+'15'!N7</f>
        <v>132.51999999999998</v>
      </c>
      <c r="E35" s="101">
        <f>+'16'!N7</f>
        <v>0</v>
      </c>
      <c r="F35" s="101">
        <f>+'17'!N7</f>
        <v>495793.81000000006</v>
      </c>
      <c r="G35" s="189">
        <f>+'18'!N7</f>
        <v>0</v>
      </c>
      <c r="H35" s="194">
        <f t="shared" si="1"/>
        <v>506601.08000000007</v>
      </c>
      <c r="I35" s="332"/>
      <c r="J35" s="330"/>
      <c r="K35" s="27"/>
    </row>
    <row r="36" spans="1:11" ht="18.95" customHeight="1" x14ac:dyDescent="0.25">
      <c r="A36"/>
      <c r="B36" s="159" t="s">
        <v>184</v>
      </c>
      <c r="C36" s="188">
        <f>+'14'!N8</f>
        <v>1430.4499999999998</v>
      </c>
      <c r="D36" s="101">
        <f>+'15'!N8</f>
        <v>0.93</v>
      </c>
      <c r="E36" s="101">
        <f>+'16'!N8</f>
        <v>3512.83</v>
      </c>
      <c r="F36" s="101">
        <f>+'17'!N8</f>
        <v>0</v>
      </c>
      <c r="G36" s="189">
        <f>+'18'!N8</f>
        <v>0</v>
      </c>
      <c r="H36" s="194">
        <f t="shared" si="1"/>
        <v>4944.21</v>
      </c>
      <c r="I36" s="332"/>
      <c r="J36" s="330"/>
      <c r="K36" s="27"/>
    </row>
    <row r="37" spans="1:11" ht="18.95" customHeight="1" x14ac:dyDescent="0.25">
      <c r="A37"/>
      <c r="B37" s="159" t="s">
        <v>164</v>
      </c>
      <c r="C37" s="188">
        <f>+'14'!N9</f>
        <v>196257.00999999998</v>
      </c>
      <c r="D37" s="101">
        <f>+'15'!N9</f>
        <v>1164.5700000000002</v>
      </c>
      <c r="E37" s="101">
        <f>+'16'!N9</f>
        <v>1349013.0999999999</v>
      </c>
      <c r="F37" s="101">
        <f>+'17'!N9</f>
        <v>0</v>
      </c>
      <c r="G37" s="189">
        <f>+'18'!N9</f>
        <v>0</v>
      </c>
      <c r="H37" s="194">
        <f t="shared" si="1"/>
        <v>1546434.68</v>
      </c>
      <c r="I37" s="332"/>
      <c r="J37" s="330"/>
      <c r="K37" s="27"/>
    </row>
    <row r="38" spans="1:11" ht="18.95" customHeight="1" x14ac:dyDescent="0.25">
      <c r="A38"/>
      <c r="B38" s="159" t="s">
        <v>165</v>
      </c>
      <c r="C38" s="188">
        <f>+'14'!N10</f>
        <v>10462.999999999998</v>
      </c>
      <c r="D38" s="101">
        <f>+'15'!N10</f>
        <v>193.68</v>
      </c>
      <c r="E38" s="101">
        <f>+'16'!N10</f>
        <v>0</v>
      </c>
      <c r="F38" s="101">
        <f>+'17'!N10</f>
        <v>136118.62000000002</v>
      </c>
      <c r="G38" s="189">
        <f>+'18'!N10</f>
        <v>3.3</v>
      </c>
      <c r="H38" s="194">
        <f t="shared" si="1"/>
        <v>146778.6</v>
      </c>
      <c r="I38" s="332"/>
      <c r="J38" s="330"/>
      <c r="K38" s="27"/>
    </row>
    <row r="39" spans="1:11" ht="18.95" customHeight="1" x14ac:dyDescent="0.25">
      <c r="A39"/>
      <c r="B39" s="159" t="s">
        <v>166</v>
      </c>
      <c r="C39" s="188">
        <f>+'14'!N11</f>
        <v>22568.850000000002</v>
      </c>
      <c r="D39" s="101">
        <f>+'15'!N11</f>
        <v>0</v>
      </c>
      <c r="E39" s="101">
        <f>+'16'!N11</f>
        <v>46940.47</v>
      </c>
      <c r="F39" s="101">
        <f>+'17'!N11</f>
        <v>0</v>
      </c>
      <c r="G39" s="189">
        <f>+'18'!N11</f>
        <v>0</v>
      </c>
      <c r="H39" s="194">
        <f t="shared" si="1"/>
        <v>69509.320000000007</v>
      </c>
      <c r="I39" s="332"/>
      <c r="J39" s="330"/>
      <c r="K39" s="27"/>
    </row>
    <row r="40" spans="1:11" ht="18.95" customHeight="1" x14ac:dyDescent="0.25">
      <c r="A40"/>
      <c r="B40" s="159" t="s">
        <v>167</v>
      </c>
      <c r="C40" s="188">
        <f>+'14'!N12</f>
        <v>3095.9399999999996</v>
      </c>
      <c r="D40" s="101">
        <f>+'15'!N12</f>
        <v>0</v>
      </c>
      <c r="E40" s="101">
        <f>+'16'!N12</f>
        <v>0</v>
      </c>
      <c r="F40" s="101">
        <f>+'17'!N12</f>
        <v>0</v>
      </c>
      <c r="G40" s="189">
        <f>+'18'!N12</f>
        <v>0</v>
      </c>
      <c r="H40" s="194">
        <f t="shared" si="1"/>
        <v>3095.9399999999996</v>
      </c>
      <c r="I40" s="332"/>
      <c r="J40" s="330"/>
      <c r="K40" s="27"/>
    </row>
    <row r="41" spans="1:11" ht="18.95" customHeight="1" x14ac:dyDescent="0.25">
      <c r="A41"/>
      <c r="B41" s="159" t="s">
        <v>168</v>
      </c>
      <c r="C41" s="188">
        <f>+'14'!N13</f>
        <v>368512.83</v>
      </c>
      <c r="D41" s="101">
        <f>+'15'!N13</f>
        <v>286.94</v>
      </c>
      <c r="E41" s="101">
        <f>+'16'!N13</f>
        <v>0</v>
      </c>
      <c r="F41" s="101">
        <f>+'17'!N13</f>
        <v>0</v>
      </c>
      <c r="G41" s="189">
        <f>+'18'!N13</f>
        <v>0</v>
      </c>
      <c r="H41" s="194">
        <f t="shared" si="1"/>
        <v>368799.77</v>
      </c>
      <c r="I41" s="332"/>
      <c r="J41" s="330"/>
      <c r="K41" s="27"/>
    </row>
    <row r="42" spans="1:11" ht="18.95" customHeight="1" x14ac:dyDescent="0.25">
      <c r="A42"/>
      <c r="B42" s="115" t="s">
        <v>169</v>
      </c>
      <c r="C42" s="188">
        <f>+'14'!N14</f>
        <v>1333174.01</v>
      </c>
      <c r="D42" s="101">
        <f>+'15'!N14</f>
        <v>1268102.44</v>
      </c>
      <c r="E42" s="101">
        <f>+'16'!N14</f>
        <v>30289.119999999999</v>
      </c>
      <c r="F42" s="101">
        <f>+'17'!N14</f>
        <v>2489551.0300000003</v>
      </c>
      <c r="G42" s="189">
        <f>+'18'!N14</f>
        <v>219.64999999999998</v>
      </c>
      <c r="H42" s="194">
        <f t="shared" si="1"/>
        <v>5121336.2500000009</v>
      </c>
      <c r="I42" s="332"/>
      <c r="J42" s="330"/>
      <c r="K42" s="27"/>
    </row>
    <row r="43" spans="1:11" ht="18.95" customHeight="1" x14ac:dyDescent="0.25">
      <c r="A43"/>
      <c r="B43" s="115" t="s">
        <v>304</v>
      </c>
      <c r="C43" s="188">
        <f>+'14'!N15</f>
        <v>3618222.54</v>
      </c>
      <c r="D43" s="101">
        <f>+'15'!N15</f>
        <v>554109.48999999987</v>
      </c>
      <c r="E43" s="101">
        <f>+'16'!N15</f>
        <v>45371.49</v>
      </c>
      <c r="F43" s="101">
        <f>+'17'!N15</f>
        <v>992349.23</v>
      </c>
      <c r="G43" s="189">
        <f>+'18'!N15</f>
        <v>186.12</v>
      </c>
      <c r="H43" s="194">
        <f t="shared" si="1"/>
        <v>5210238.87</v>
      </c>
      <c r="I43" s="332"/>
      <c r="J43" s="330"/>
      <c r="K43" s="27"/>
    </row>
    <row r="44" spans="1:11" ht="18.95" customHeight="1" x14ac:dyDescent="0.25">
      <c r="A44"/>
      <c r="B44" s="115" t="s">
        <v>305</v>
      </c>
      <c r="C44" s="188">
        <f>+'14'!N16</f>
        <v>0</v>
      </c>
      <c r="D44" s="101">
        <f>+'15'!N16</f>
        <v>0</v>
      </c>
      <c r="E44" s="101">
        <f>+'16'!N16</f>
        <v>0</v>
      </c>
      <c r="F44" s="101">
        <f>+'17'!N16</f>
        <v>0</v>
      </c>
      <c r="G44" s="189">
        <f>+'18'!N16</f>
        <v>0</v>
      </c>
      <c r="H44" s="194">
        <f t="shared" si="1"/>
        <v>0</v>
      </c>
      <c r="I44" s="332"/>
      <c r="J44" s="330"/>
      <c r="K44" s="27"/>
    </row>
    <row r="45" spans="1:11" ht="18.95" customHeight="1" x14ac:dyDescent="0.25">
      <c r="A45"/>
      <c r="B45" s="159" t="s">
        <v>175</v>
      </c>
      <c r="C45" s="188">
        <f>+'14'!N17</f>
        <v>198862.82000000004</v>
      </c>
      <c r="D45" s="101">
        <f>+'15'!N17</f>
        <v>1705.99</v>
      </c>
      <c r="E45" s="101">
        <f>+'16'!N17</f>
        <v>68.919999999999987</v>
      </c>
      <c r="F45" s="101">
        <f>+'17'!N17</f>
        <v>0</v>
      </c>
      <c r="G45" s="189">
        <f>+'18'!N17</f>
        <v>0</v>
      </c>
      <c r="H45" s="194">
        <f t="shared" si="1"/>
        <v>200637.73000000004</v>
      </c>
      <c r="I45" s="332"/>
      <c r="J45" s="330"/>
      <c r="K45" s="27"/>
    </row>
    <row r="46" spans="1:11" ht="18.95" customHeight="1" x14ac:dyDescent="0.25">
      <c r="A46"/>
      <c r="B46" s="159" t="s">
        <v>388</v>
      </c>
      <c r="C46" s="188">
        <f>+'14'!N18</f>
        <v>0</v>
      </c>
      <c r="D46" s="101">
        <f>+'15'!N18</f>
        <v>0</v>
      </c>
      <c r="E46" s="101">
        <f>+'16'!N18</f>
        <v>0</v>
      </c>
      <c r="F46" s="101">
        <f>+'17'!N18</f>
        <v>0</v>
      </c>
      <c r="G46" s="189">
        <f>+'18'!N18</f>
        <v>0</v>
      </c>
      <c r="H46" s="194">
        <f t="shared" si="1"/>
        <v>0</v>
      </c>
      <c r="I46" s="332"/>
      <c r="J46" s="330"/>
      <c r="K46" s="27"/>
    </row>
    <row r="47" spans="1:11" ht="18.95" customHeight="1" x14ac:dyDescent="0.25">
      <c r="B47" s="207" t="s">
        <v>22</v>
      </c>
      <c r="C47" s="373">
        <f t="shared" ref="C47:H47" si="2">SUM(C33:C46)</f>
        <v>5862073.8200000003</v>
      </c>
      <c r="D47" s="373">
        <f t="shared" si="2"/>
        <v>1831892.9799999997</v>
      </c>
      <c r="E47" s="373">
        <f t="shared" si="2"/>
        <v>1475212.43</v>
      </c>
      <c r="F47" s="373">
        <f>SUM(F33:F46)</f>
        <v>8556197.410000002</v>
      </c>
      <c r="G47" s="373">
        <f t="shared" si="2"/>
        <v>409.07</v>
      </c>
      <c r="H47" s="373">
        <f t="shared" si="2"/>
        <v>17725785.710000005</v>
      </c>
      <c r="I47" s="333"/>
      <c r="J47" s="330"/>
      <c r="K47" s="27"/>
    </row>
    <row r="48" spans="1:11" x14ac:dyDescent="0.25">
      <c r="C48" s="25"/>
      <c r="D48" s="25"/>
      <c r="E48" s="25"/>
      <c r="F48" s="25"/>
      <c r="G48" s="25"/>
      <c r="H48" s="25"/>
      <c r="I48" s="332"/>
      <c r="J48" s="332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R27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7.57031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8" x14ac:dyDescent="0.25">
      <c r="A1" s="36" t="s">
        <v>173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8" x14ac:dyDescent="0.25">
      <c r="A3" s="65" t="s">
        <v>492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8" ht="15" customHeight="1" x14ac:dyDescent="0.25">
      <c r="A4" s="65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8" ht="15" customHeight="1" x14ac:dyDescent="0.25">
      <c r="A5" s="12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8" ht="15" customHeight="1" x14ac:dyDescent="0.25">
      <c r="A6" s="126" t="s">
        <v>101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22</v>
      </c>
      <c r="O6" s="21"/>
    </row>
    <row r="7" spans="1:18" ht="20.100000000000001" customHeight="1" x14ac:dyDescent="0.3">
      <c r="A7" s="363" t="s">
        <v>161</v>
      </c>
      <c r="B7" s="364">
        <f>+'13'!B5+'19'!B5</f>
        <v>272197.15999999992</v>
      </c>
      <c r="C7" s="364">
        <f>+'13'!C5+'19'!C5</f>
        <v>264547.68999999994</v>
      </c>
      <c r="D7" s="364">
        <f>+'13'!D5+'19'!D5</f>
        <v>269297.76000000018</v>
      </c>
      <c r="E7" s="364">
        <f>+'13'!E5+'19'!E5</f>
        <v>248806.11999999997</v>
      </c>
      <c r="F7" s="364">
        <f>+'13'!F5+'19'!F5</f>
        <v>249830.14000000007</v>
      </c>
      <c r="G7" s="364">
        <f>+'13'!G5+'19'!G5</f>
        <v>231497.34999999998</v>
      </c>
      <c r="H7" s="364">
        <f>+'13'!H5+'19'!H5</f>
        <v>248832.59</v>
      </c>
      <c r="I7" s="364">
        <f>+'13'!I5+'19'!I5</f>
        <v>253600.63000000018</v>
      </c>
      <c r="J7" s="364">
        <f>+'13'!J5+'19'!J5</f>
        <v>242305.43000000002</v>
      </c>
      <c r="K7" s="364">
        <f>+'13'!K5+'19'!K5</f>
        <v>256368.71999999986</v>
      </c>
      <c r="L7" s="364">
        <f>+'13'!L5+'19'!L5</f>
        <v>253039.59099999978</v>
      </c>
      <c r="M7" s="364">
        <f>+'13'!M5+'19'!M5</f>
        <v>269812.95899999992</v>
      </c>
      <c r="N7" s="281">
        <f>SUM(B7:M7)</f>
        <v>3060136.1399999997</v>
      </c>
      <c r="O7" s="244"/>
      <c r="P7" s="27"/>
      <c r="Q7" s="27"/>
      <c r="R7" s="27"/>
    </row>
    <row r="8" spans="1:18" ht="20.100000000000001" customHeight="1" x14ac:dyDescent="0.3">
      <c r="A8" s="363" t="s">
        <v>162</v>
      </c>
      <c r="B8" s="364">
        <f>+'13'!B6+'19'!B6</f>
        <v>117712.6</v>
      </c>
      <c r="C8" s="364">
        <f>+'13'!C6+'19'!C6</f>
        <v>114571.83000000003</v>
      </c>
      <c r="D8" s="364">
        <f>+'13'!D6+'19'!D6</f>
        <v>123651.07000000007</v>
      </c>
      <c r="E8" s="364">
        <f>+'13'!E6+'19'!E6</f>
        <v>114386.42999999996</v>
      </c>
      <c r="F8" s="364">
        <f>+'13'!F6+'19'!F6</f>
        <v>116985.46000000011</v>
      </c>
      <c r="G8" s="364">
        <f>+'13'!G6+'19'!G6</f>
        <v>111463.54000000002</v>
      </c>
      <c r="H8" s="364">
        <f>+'13'!H6+'19'!H6</f>
        <v>121592.62000000005</v>
      </c>
      <c r="I8" s="364">
        <f>+'13'!I6+'19'!I6</f>
        <v>127667.08999999994</v>
      </c>
      <c r="J8" s="364">
        <f>+'13'!J6+'19'!J6</f>
        <v>126989.65</v>
      </c>
      <c r="K8" s="364">
        <f>+'13'!K6+'19'!K6</f>
        <v>134718.53999999995</v>
      </c>
      <c r="L8" s="364">
        <f>+'13'!L6+'19'!L6</f>
        <v>133837.09</v>
      </c>
      <c r="M8" s="364">
        <f>+'13'!M6+'19'!M6</f>
        <v>145307.97999999995</v>
      </c>
      <c r="N8" s="281">
        <f t="shared" ref="N8:N21" si="0">SUM(B8:M8)</f>
        <v>1488883.9000000004</v>
      </c>
      <c r="O8" s="244"/>
      <c r="P8" s="27"/>
      <c r="Q8" s="27"/>
      <c r="R8" s="27"/>
    </row>
    <row r="9" spans="1:18" ht="20.100000000000001" customHeight="1" x14ac:dyDescent="0.3">
      <c r="A9" s="363" t="s">
        <v>163</v>
      </c>
      <c r="B9" s="364">
        <f>+'13'!B7+'19'!B7</f>
        <v>50833.479999999989</v>
      </c>
      <c r="C9" s="364">
        <f>+'13'!C7+'19'!C7</f>
        <v>50848.12000000001</v>
      </c>
      <c r="D9" s="364">
        <f>+'13'!D7+'19'!D7</f>
        <v>46825.240000000005</v>
      </c>
      <c r="E9" s="364">
        <f>+'13'!E7+'19'!E7</f>
        <v>40193.670000000035</v>
      </c>
      <c r="F9" s="364">
        <f>+'13'!F7+'19'!F7</f>
        <v>38286.900000000009</v>
      </c>
      <c r="G9" s="364">
        <f>+'13'!G7+'19'!G7</f>
        <v>35958.929999999986</v>
      </c>
      <c r="H9" s="364">
        <f>+'13'!H7+'19'!H7</f>
        <v>38127.07999999998</v>
      </c>
      <c r="I9" s="364">
        <f>+'13'!I7+'19'!I7</f>
        <v>37836.929999999978</v>
      </c>
      <c r="J9" s="364">
        <f>+'13'!J7+'19'!J7</f>
        <v>37519.479999999996</v>
      </c>
      <c r="K9" s="364">
        <f>+'13'!K7+'19'!K7</f>
        <v>40695.670000000013</v>
      </c>
      <c r="L9" s="364">
        <f>+'13'!L7+'19'!L7</f>
        <v>42284.478999999999</v>
      </c>
      <c r="M9" s="364">
        <f>+'13'!M7+'19'!M7</f>
        <v>47550.775000000016</v>
      </c>
      <c r="N9" s="281">
        <f t="shared" si="0"/>
        <v>506960.75400000002</v>
      </c>
      <c r="O9" s="244"/>
      <c r="P9" s="27"/>
      <c r="Q9" s="27"/>
      <c r="R9" s="27"/>
    </row>
    <row r="10" spans="1:18" ht="20.100000000000001" customHeight="1" x14ac:dyDescent="0.3">
      <c r="A10" s="363" t="s">
        <v>184</v>
      </c>
      <c r="B10" s="364">
        <f>+'13'!B8+'19'!B8</f>
        <v>607.15999999999985</v>
      </c>
      <c r="C10" s="364">
        <f>+'13'!C8+'19'!C8</f>
        <v>528.24</v>
      </c>
      <c r="D10" s="364">
        <f>+'13'!D8+'19'!D8</f>
        <v>411.22999999999996</v>
      </c>
      <c r="E10" s="364">
        <f>+'13'!E8+'19'!E8</f>
        <v>421.34</v>
      </c>
      <c r="F10" s="364">
        <f>+'13'!F8+'19'!F8</f>
        <v>341.10999999999996</v>
      </c>
      <c r="G10" s="364">
        <f>+'13'!G8+'19'!G8</f>
        <v>245.61999999999998</v>
      </c>
      <c r="H10" s="364">
        <f>+'13'!H8+'19'!H8</f>
        <v>471.11</v>
      </c>
      <c r="I10" s="364">
        <f>+'13'!I8+'19'!I8</f>
        <v>344.28999999999996</v>
      </c>
      <c r="J10" s="364">
        <f>+'13'!J8+'19'!J8</f>
        <v>325.66000000000003</v>
      </c>
      <c r="K10" s="364">
        <f>+'13'!K8+'19'!K8</f>
        <v>402.04999999999995</v>
      </c>
      <c r="L10" s="364">
        <f>+'13'!L8+'19'!L8</f>
        <v>473.06</v>
      </c>
      <c r="M10" s="364">
        <f>+'13'!M8+'19'!M8</f>
        <v>373.33999999999992</v>
      </c>
      <c r="N10" s="281">
        <f t="shared" si="0"/>
        <v>4944.21</v>
      </c>
      <c r="O10" s="244"/>
      <c r="P10" s="27"/>
      <c r="Q10" s="27"/>
      <c r="R10" s="27"/>
    </row>
    <row r="11" spans="1:18" ht="20.100000000000001" customHeight="1" x14ac:dyDescent="0.3">
      <c r="A11" s="363" t="s">
        <v>164</v>
      </c>
      <c r="B11" s="364">
        <f>+'13'!B9+'19'!B9</f>
        <v>150956.28499999997</v>
      </c>
      <c r="C11" s="364">
        <f>+'13'!C9+'19'!C9</f>
        <v>139535.57699999999</v>
      </c>
      <c r="D11" s="364">
        <f>+'13'!D9+'19'!D9</f>
        <v>136878.50899999999</v>
      </c>
      <c r="E11" s="364">
        <f>+'13'!E9+'19'!E9</f>
        <v>117396.54500000001</v>
      </c>
      <c r="F11" s="364">
        <f>+'13'!F9+'19'!F9</f>
        <v>118760.88</v>
      </c>
      <c r="G11" s="364">
        <f>+'13'!G9+'19'!G9</f>
        <v>103135.35399999999</v>
      </c>
      <c r="H11" s="364">
        <f>+'13'!H9+'19'!H9</f>
        <v>126437.70999999999</v>
      </c>
      <c r="I11" s="364">
        <f>+'13'!I9+'19'!I9</f>
        <v>123508.84300000001</v>
      </c>
      <c r="J11" s="364">
        <f>+'13'!J9+'19'!J9</f>
        <v>124878.773</v>
      </c>
      <c r="K11" s="364">
        <f>+'13'!K9+'19'!K9</f>
        <v>134375.834</v>
      </c>
      <c r="L11" s="364">
        <f>+'13'!L9+'19'!L9</f>
        <v>143440.71300000002</v>
      </c>
      <c r="M11" s="364">
        <f>+'13'!M9+'19'!M9</f>
        <v>132850.867</v>
      </c>
      <c r="N11" s="281">
        <f t="shared" si="0"/>
        <v>1552155.89</v>
      </c>
      <c r="O11" s="244"/>
      <c r="P11" s="27"/>
      <c r="Q11" s="27"/>
      <c r="R11" s="27"/>
    </row>
    <row r="12" spans="1:18" ht="20.100000000000001" customHeight="1" x14ac:dyDescent="0.3">
      <c r="A12" s="363" t="s">
        <v>165</v>
      </c>
      <c r="B12" s="364">
        <f>+'13'!B10+'19'!B10</f>
        <v>641.55000000000007</v>
      </c>
      <c r="C12" s="364">
        <f>+'13'!C10+'19'!C10</f>
        <v>575.96999999999991</v>
      </c>
      <c r="D12" s="364">
        <f>+'13'!D10+'19'!D10</f>
        <v>1845.6199999999994</v>
      </c>
      <c r="E12" s="364">
        <f>+'13'!E10+'19'!E10</f>
        <v>6711.34</v>
      </c>
      <c r="F12" s="364">
        <f>+'13'!F10+'19'!F10</f>
        <v>31043.000000000011</v>
      </c>
      <c r="G12" s="364">
        <f>+'13'!G10+'19'!G10</f>
        <v>30610.980000000003</v>
      </c>
      <c r="H12" s="364">
        <f>+'13'!H10+'19'!H10</f>
        <v>33860.729999999989</v>
      </c>
      <c r="I12" s="364">
        <f>+'13'!I10+'19'!I10</f>
        <v>26737.69</v>
      </c>
      <c r="J12" s="364">
        <f>+'13'!J10+'19'!J10</f>
        <v>9400.9299999999985</v>
      </c>
      <c r="K12" s="364">
        <f>+'13'!K10+'19'!K10</f>
        <v>3134.2999999999988</v>
      </c>
      <c r="L12" s="364">
        <f>+'13'!L10+'19'!L10</f>
        <v>1534.180000000001</v>
      </c>
      <c r="M12" s="364">
        <f>+'13'!M10+'19'!M10</f>
        <v>682.31000000000029</v>
      </c>
      <c r="N12" s="281">
        <f t="shared" si="0"/>
        <v>146778.59999999998</v>
      </c>
      <c r="O12" s="244"/>
      <c r="P12" s="27"/>
      <c r="Q12" s="27"/>
      <c r="R12" s="27"/>
    </row>
    <row r="13" spans="1:18" ht="20.100000000000001" customHeight="1" x14ac:dyDescent="0.3">
      <c r="A13" s="363" t="s">
        <v>166</v>
      </c>
      <c r="B13" s="364">
        <f>+'13'!B11+'19'!B11</f>
        <v>7096.52</v>
      </c>
      <c r="C13" s="364">
        <f>+'13'!C11+'19'!C11</f>
        <v>10201.289999999999</v>
      </c>
      <c r="D13" s="364">
        <f>+'13'!D11+'19'!D11</f>
        <v>7290.93</v>
      </c>
      <c r="E13" s="364">
        <f>+'13'!E11+'19'!E11</f>
        <v>4573.5299999999988</v>
      </c>
      <c r="F13" s="364">
        <f>+'13'!F11+'19'!F11</f>
        <v>4056.76</v>
      </c>
      <c r="G13" s="364">
        <f>+'13'!G11+'19'!G11</f>
        <v>6418.7099999999991</v>
      </c>
      <c r="H13" s="364">
        <f>+'13'!H11+'19'!H11</f>
        <v>4514.1899999999996</v>
      </c>
      <c r="I13" s="364">
        <f>+'13'!I11+'19'!I11</f>
        <v>6113.1500000000005</v>
      </c>
      <c r="J13" s="364">
        <f>+'13'!J11+'19'!J11</f>
        <v>1618.3</v>
      </c>
      <c r="K13" s="364">
        <f>+'13'!K11+'19'!K11</f>
        <v>5086.2200000000012</v>
      </c>
      <c r="L13" s="364">
        <f>+'13'!L11+'19'!L11</f>
        <v>4118.18</v>
      </c>
      <c r="M13" s="364">
        <f>+'13'!M11+'19'!M11</f>
        <v>8421.5399999999991</v>
      </c>
      <c r="N13" s="281">
        <f t="shared" si="0"/>
        <v>69509.320000000007</v>
      </c>
      <c r="O13" s="244"/>
      <c r="P13" s="27"/>
      <c r="Q13" s="27"/>
      <c r="R13" s="27"/>
    </row>
    <row r="14" spans="1:18" ht="20.100000000000001" customHeight="1" x14ac:dyDescent="0.3">
      <c r="A14" s="363" t="s">
        <v>167</v>
      </c>
      <c r="B14" s="364">
        <f>+'13'!B12+'19'!B12</f>
        <v>240.1</v>
      </c>
      <c r="C14" s="364">
        <f>+'13'!C12+'19'!C12</f>
        <v>320.44</v>
      </c>
      <c r="D14" s="364">
        <f>+'13'!D12+'19'!D12</f>
        <v>213.61</v>
      </c>
      <c r="E14" s="364">
        <f>+'13'!E12+'19'!E12</f>
        <v>240.4</v>
      </c>
      <c r="F14" s="364">
        <f>+'13'!F12+'19'!F12</f>
        <v>266.97000000000003</v>
      </c>
      <c r="G14" s="364">
        <f>+'13'!G12+'19'!G12</f>
        <v>160.26</v>
      </c>
      <c r="H14" s="364">
        <f>+'13'!H12+'19'!H12</f>
        <v>186.85</v>
      </c>
      <c r="I14" s="364">
        <f>+'13'!I12+'19'!I12</f>
        <v>240.34</v>
      </c>
      <c r="J14" s="364">
        <f>+'13'!J12+'19'!J12</f>
        <v>319.43</v>
      </c>
      <c r="K14" s="364">
        <f>+'13'!K12+'19'!K12</f>
        <v>293.66000000000003</v>
      </c>
      <c r="L14" s="364">
        <f>+'13'!L12+'19'!L12</f>
        <v>267.38</v>
      </c>
      <c r="M14" s="364">
        <f>+'13'!M12+'19'!M12</f>
        <v>346.5</v>
      </c>
      <c r="N14" s="281">
        <f t="shared" si="0"/>
        <v>3095.9399999999996</v>
      </c>
      <c r="O14" s="244"/>
      <c r="P14" s="27"/>
      <c r="Q14" s="27"/>
      <c r="R14" s="27"/>
    </row>
    <row r="15" spans="1:18" ht="20.100000000000001" customHeight="1" x14ac:dyDescent="0.3">
      <c r="A15" s="363" t="s">
        <v>168</v>
      </c>
      <c r="B15" s="364">
        <f>+'13'!B13+'19'!B13</f>
        <v>30232.820000000007</v>
      </c>
      <c r="C15" s="364">
        <f>+'13'!C13+'19'!C13</f>
        <v>27916.059999999998</v>
      </c>
      <c r="D15" s="364">
        <f>+'13'!D13+'19'!D13</f>
        <v>33366.759999999995</v>
      </c>
      <c r="E15" s="364">
        <f>+'13'!E13+'19'!E13</f>
        <v>33639.729999999996</v>
      </c>
      <c r="F15" s="364">
        <f>+'13'!F13+'19'!F13</f>
        <v>36280.75</v>
      </c>
      <c r="G15" s="364">
        <f>+'13'!G13+'19'!G13</f>
        <v>34203.729999999989</v>
      </c>
      <c r="H15" s="364">
        <f>+'13'!H13+'19'!H13</f>
        <v>34735.360000000001</v>
      </c>
      <c r="I15" s="364">
        <f>+'13'!I13+'19'!I13</f>
        <v>27508.130000000005</v>
      </c>
      <c r="J15" s="364">
        <f>+'13'!J13+'19'!J13</f>
        <v>29480.15</v>
      </c>
      <c r="K15" s="364">
        <f>+'13'!K13+'19'!K13</f>
        <v>27925.960000000003</v>
      </c>
      <c r="L15" s="364">
        <f>+'13'!L13+'19'!L13</f>
        <v>27610.389999999996</v>
      </c>
      <c r="M15" s="364">
        <f>+'13'!M13+'19'!M13</f>
        <v>25899.929999999997</v>
      </c>
      <c r="N15" s="281">
        <f t="shared" si="0"/>
        <v>368799.77</v>
      </c>
      <c r="O15" s="244"/>
      <c r="P15" s="27"/>
      <c r="Q15" s="27"/>
      <c r="R15" s="27"/>
    </row>
    <row r="16" spans="1:18" ht="20.100000000000001" customHeight="1" x14ac:dyDescent="0.3">
      <c r="A16" s="115" t="s">
        <v>169</v>
      </c>
      <c r="B16" s="364">
        <f>+'13'!B14+'19'!B14</f>
        <v>428864.9599999999</v>
      </c>
      <c r="C16" s="364">
        <f>+'13'!C14+'19'!C14</f>
        <v>428829.27000000031</v>
      </c>
      <c r="D16" s="364">
        <f>+'13'!D14+'19'!D14</f>
        <v>433553.60000000015</v>
      </c>
      <c r="E16" s="364">
        <f>+'13'!E14+'19'!E14</f>
        <v>434128.48000000016</v>
      </c>
      <c r="F16" s="364">
        <f>+'13'!F14+'19'!F14</f>
        <v>420013.14999999979</v>
      </c>
      <c r="G16" s="364">
        <f>+'13'!G14+'19'!G14</f>
        <v>372919.38000000024</v>
      </c>
      <c r="H16" s="364">
        <f>+'13'!H14+'19'!H14</f>
        <v>422333.03999999986</v>
      </c>
      <c r="I16" s="364">
        <f>+'13'!I14+'19'!I14</f>
        <v>441028.89000000025</v>
      </c>
      <c r="J16" s="364">
        <f>+'13'!J14+'19'!J14</f>
        <v>384733.71000000008</v>
      </c>
      <c r="K16" s="364">
        <f>+'13'!K14+'19'!K14</f>
        <v>454868.1299999996</v>
      </c>
      <c r="L16" s="364">
        <f>+'13'!L14+'19'!L14</f>
        <v>440298.62</v>
      </c>
      <c r="M16" s="364">
        <f>+'13'!M14+'19'!M14</f>
        <v>459765.02000000014</v>
      </c>
      <c r="N16" s="281">
        <f t="shared" si="0"/>
        <v>5121336.2500000009</v>
      </c>
      <c r="O16" s="244"/>
      <c r="P16" s="27"/>
      <c r="Q16" s="27"/>
      <c r="R16" s="27"/>
    </row>
    <row r="17" spans="1:18" ht="20.100000000000001" customHeight="1" x14ac:dyDescent="0.3">
      <c r="A17" s="115" t="s">
        <v>304</v>
      </c>
      <c r="B17" s="364">
        <f>+'13'!B15+'19'!B15</f>
        <v>451772.85600000003</v>
      </c>
      <c r="C17" s="364">
        <f>+'13'!C15+'19'!C15</f>
        <v>431747.75099999976</v>
      </c>
      <c r="D17" s="364">
        <f>+'13'!D15+'19'!D15</f>
        <v>431298.60500000027</v>
      </c>
      <c r="E17" s="364">
        <f>+'13'!E15+'19'!E15</f>
        <v>430704.40599999978</v>
      </c>
      <c r="F17" s="364">
        <f>+'13'!F15+'19'!F15</f>
        <v>440779.82000000012</v>
      </c>
      <c r="G17" s="364">
        <f>+'13'!G15+'19'!G15</f>
        <v>404159.33199999994</v>
      </c>
      <c r="H17" s="364">
        <f>+'13'!H15+'19'!H15</f>
        <v>439566.04399999988</v>
      </c>
      <c r="I17" s="364">
        <f>+'13'!I15+'19'!I15</f>
        <v>451215.10400000005</v>
      </c>
      <c r="J17" s="364">
        <f>+'13'!J15+'19'!J15</f>
        <v>421299.2809999999</v>
      </c>
      <c r="K17" s="364">
        <f>+'13'!K15+'19'!K15</f>
        <v>462416.92</v>
      </c>
      <c r="L17" s="364">
        <f>+'13'!L15+'19'!L15</f>
        <v>455903.15399999992</v>
      </c>
      <c r="M17" s="364">
        <f>+'13'!M15+'19'!M15</f>
        <v>472870.65599999996</v>
      </c>
      <c r="N17" s="281">
        <f t="shared" si="0"/>
        <v>5293733.9289999995</v>
      </c>
      <c r="O17" s="244"/>
      <c r="P17" s="27"/>
      <c r="Q17" s="27"/>
      <c r="R17" s="27"/>
    </row>
    <row r="18" spans="1:18" ht="20.100000000000001" customHeight="1" x14ac:dyDescent="0.3">
      <c r="A18" s="115" t="s">
        <v>305</v>
      </c>
      <c r="B18" s="364">
        <f>+'13'!B16+'19'!B16</f>
        <v>0</v>
      </c>
      <c r="C18" s="364">
        <f>+'13'!C16+'19'!C16</f>
        <v>0</v>
      </c>
      <c r="D18" s="364">
        <f>+'13'!D16+'19'!D16</f>
        <v>0</v>
      </c>
      <c r="E18" s="364">
        <f>+'13'!E16+'19'!E16</f>
        <v>0</v>
      </c>
      <c r="F18" s="364">
        <f>+'13'!F16+'19'!F16</f>
        <v>0</v>
      </c>
      <c r="G18" s="364">
        <f>+'13'!G16+'19'!G16</f>
        <v>0</v>
      </c>
      <c r="H18" s="364">
        <f>+'13'!H16+'19'!H16</f>
        <v>0</v>
      </c>
      <c r="I18" s="364">
        <f>+'13'!I16+'19'!I16</f>
        <v>0</v>
      </c>
      <c r="J18" s="364">
        <f>+'13'!J16+'19'!J16</f>
        <v>0</v>
      </c>
      <c r="K18" s="364">
        <f>+'13'!K16+'19'!K16</f>
        <v>0</v>
      </c>
      <c r="L18" s="364">
        <f>+'13'!L16+'19'!L16</f>
        <v>0</v>
      </c>
      <c r="M18" s="364">
        <f>+'13'!M16+'19'!M16</f>
        <v>0</v>
      </c>
      <c r="N18" s="291"/>
      <c r="O18" s="244"/>
      <c r="P18" s="27"/>
      <c r="Q18" s="27"/>
      <c r="R18" s="27"/>
    </row>
    <row r="19" spans="1:18" ht="20.100000000000001" customHeight="1" x14ac:dyDescent="0.3">
      <c r="A19" s="363" t="s">
        <v>175</v>
      </c>
      <c r="B19" s="364">
        <f>+'13'!B17+'19'!B17</f>
        <v>7477.03</v>
      </c>
      <c r="C19" s="364">
        <f>+'13'!C17+'19'!C17</f>
        <v>7040.3100000000013</v>
      </c>
      <c r="D19" s="364">
        <f>+'13'!D17+'19'!D17</f>
        <v>7842.95</v>
      </c>
      <c r="E19" s="364">
        <f>+'13'!E17+'19'!E17</f>
        <v>8215.31</v>
      </c>
      <c r="F19" s="364">
        <f>+'13'!F17+'19'!F17</f>
        <v>26853.07</v>
      </c>
      <c r="G19" s="364">
        <f>+'13'!G17+'19'!G17</f>
        <v>25286.639999999996</v>
      </c>
      <c r="H19" s="364">
        <f>+'13'!H17+'19'!H17</f>
        <v>28883.18</v>
      </c>
      <c r="I19" s="364">
        <f>+'13'!I17+'19'!I17</f>
        <v>25806.79</v>
      </c>
      <c r="J19" s="364">
        <f>+'13'!J17+'19'!J17</f>
        <v>25665.55</v>
      </c>
      <c r="K19" s="364">
        <f>+'13'!K17+'19'!K17</f>
        <v>17577.16</v>
      </c>
      <c r="L19" s="364">
        <f>+'13'!L17+'19'!L17</f>
        <v>10078.99</v>
      </c>
      <c r="M19" s="364">
        <f>+'13'!M17+'19'!M17</f>
        <v>9910.75</v>
      </c>
      <c r="N19" s="281">
        <f t="shared" si="0"/>
        <v>200637.72999999998</v>
      </c>
      <c r="O19" s="244"/>
      <c r="P19" s="27"/>
      <c r="Q19" s="27"/>
      <c r="R19" s="27"/>
    </row>
    <row r="20" spans="1:18" ht="20.100000000000001" customHeight="1" x14ac:dyDescent="0.3">
      <c r="A20" s="363" t="s">
        <v>388</v>
      </c>
      <c r="B20" s="364">
        <f>+'13'!B18+'19'!B18</f>
        <v>3359.1790000000005</v>
      </c>
      <c r="C20" s="364">
        <f>+'13'!C18+'19'!C18</f>
        <v>4158.5450000000001</v>
      </c>
      <c r="D20" s="364">
        <f>+'13'!D18+'19'!D18</f>
        <v>0</v>
      </c>
      <c r="E20" s="364">
        <f>+'13'!E18+'19'!E18</f>
        <v>2246.44</v>
      </c>
      <c r="F20" s="364">
        <f>+'13'!F18+'19'!F18</f>
        <v>1117</v>
      </c>
      <c r="G20" s="364">
        <f>+'13'!G18+'19'!G18</f>
        <v>0</v>
      </c>
      <c r="H20" s="364">
        <f>+'13'!H18+'19'!H18</f>
        <v>833.601</v>
      </c>
      <c r="I20" s="364">
        <f>+'13'!I18+'19'!I18</f>
        <v>484.017</v>
      </c>
      <c r="J20" s="364">
        <f>+'13'!J18+'19'!J18</f>
        <v>0</v>
      </c>
      <c r="K20" s="364">
        <f>+'13'!K18+'19'!K18</f>
        <v>0</v>
      </c>
      <c r="L20" s="364">
        <f>+'13'!L18+'19'!L18</f>
        <v>0</v>
      </c>
      <c r="M20" s="364">
        <f>+'13'!M18+'19'!M18</f>
        <v>285.21799999999996</v>
      </c>
      <c r="N20" s="281">
        <f t="shared" si="0"/>
        <v>12484.000000000002</v>
      </c>
      <c r="O20" s="244"/>
      <c r="P20" s="27"/>
      <c r="Q20" s="27"/>
      <c r="R20" s="27"/>
    </row>
    <row r="21" spans="1:18" ht="20.100000000000001" customHeight="1" x14ac:dyDescent="0.25">
      <c r="A21" s="195" t="s">
        <v>22</v>
      </c>
      <c r="B21" s="281">
        <f>SUM(B7:B20)</f>
        <v>1521991.7</v>
      </c>
      <c r="C21" s="281">
        <f t="shared" ref="C21:M21" si="1">SUM(C7:C20)</f>
        <v>1480821.0929999999</v>
      </c>
      <c r="D21" s="281">
        <f t="shared" si="1"/>
        <v>1492475.8840000005</v>
      </c>
      <c r="E21" s="281">
        <f t="shared" si="1"/>
        <v>1441663.7409999999</v>
      </c>
      <c r="F21" s="281">
        <f t="shared" si="1"/>
        <v>1484615.0100000002</v>
      </c>
      <c r="G21" s="281">
        <f t="shared" si="1"/>
        <v>1356059.8260000001</v>
      </c>
      <c r="H21" s="281">
        <f t="shared" si="1"/>
        <v>1500374.1049999995</v>
      </c>
      <c r="I21" s="281">
        <f t="shared" si="1"/>
        <v>1522091.8940000003</v>
      </c>
      <c r="J21" s="281">
        <f t="shared" si="1"/>
        <v>1404536.3440000003</v>
      </c>
      <c r="K21" s="281">
        <f t="shared" si="1"/>
        <v>1537863.1639999992</v>
      </c>
      <c r="L21" s="281">
        <f t="shared" si="1"/>
        <v>1512885.8269999998</v>
      </c>
      <c r="M21" s="281">
        <f t="shared" si="1"/>
        <v>1574077.8450000004</v>
      </c>
      <c r="N21" s="281">
        <f t="shared" si="0"/>
        <v>17829456.432999998</v>
      </c>
      <c r="O21" s="365"/>
      <c r="Q21" s="27"/>
      <c r="R21" s="27"/>
    </row>
    <row r="23" spans="1:18" x14ac:dyDescent="0.25">
      <c r="N23" s="170"/>
    </row>
    <row r="27" spans="1:1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27" x14ac:dyDescent="0.25">
      <c r="A1" s="57" t="s">
        <v>493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57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462" customFormat="1" ht="15" customHeight="1" x14ac:dyDescent="0.2">
      <c r="A4" s="161" t="s">
        <v>101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  <c r="J4" s="161" t="s">
        <v>10</v>
      </c>
      <c r="K4" s="161" t="s">
        <v>11</v>
      </c>
      <c r="L4" s="161" t="s">
        <v>12</v>
      </c>
      <c r="M4" s="161" t="s">
        <v>13</v>
      </c>
      <c r="N4" s="161" t="s">
        <v>22</v>
      </c>
    </row>
    <row r="5" spans="1:27" s="463" customFormat="1" ht="20.100000000000001" customHeight="1" x14ac:dyDescent="0.25">
      <c r="A5" s="115" t="s">
        <v>161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>
        <v>650.54100000000005</v>
      </c>
      <c r="M5" s="465">
        <v>960.23900000000003</v>
      </c>
      <c r="N5" s="375">
        <f>SUM(B5:M5)</f>
        <v>1610.7800000000002</v>
      </c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</row>
    <row r="6" spans="1:27" s="463" customFormat="1" ht="20.100000000000001" customHeight="1" x14ac:dyDescent="0.25">
      <c r="A6" s="115" t="s">
        <v>162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375">
        <f t="shared" ref="N6:N19" si="0">SUM(B6:M6)</f>
        <v>0</v>
      </c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</row>
    <row r="7" spans="1:27" s="463" customFormat="1" ht="20.100000000000001" customHeight="1" x14ac:dyDescent="0.25">
      <c r="A7" s="115" t="s">
        <v>163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>
        <v>151.089</v>
      </c>
      <c r="M7" s="465">
        <v>208.58499999999998</v>
      </c>
      <c r="N7" s="375">
        <f t="shared" si="0"/>
        <v>359.67399999999998</v>
      </c>
      <c r="P7" s="481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</row>
    <row r="8" spans="1:27" s="463" customFormat="1" ht="20.100000000000001" customHeight="1" x14ac:dyDescent="0.25">
      <c r="A8" s="115" t="s">
        <v>184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375">
        <f t="shared" si="0"/>
        <v>0</v>
      </c>
      <c r="P8" s="481"/>
    </row>
    <row r="9" spans="1:27" s="463" customFormat="1" ht="20.100000000000001" customHeight="1" x14ac:dyDescent="0.25">
      <c r="A9" s="115" t="s">
        <v>164</v>
      </c>
      <c r="B9" s="465">
        <v>463.58500000000004</v>
      </c>
      <c r="C9" s="465">
        <v>515.97699999999986</v>
      </c>
      <c r="D9" s="465">
        <v>441.78900000000016</v>
      </c>
      <c r="E9" s="465">
        <v>425.92499999999995</v>
      </c>
      <c r="F9" s="465">
        <v>294</v>
      </c>
      <c r="G9" s="465">
        <v>425.71399999999994</v>
      </c>
      <c r="H9" s="465">
        <v>494.5</v>
      </c>
      <c r="I9" s="465">
        <v>467.37299999999999</v>
      </c>
      <c r="J9" s="465">
        <v>447.84299999999996</v>
      </c>
      <c r="K9" s="465">
        <v>553.774</v>
      </c>
      <c r="L9" s="465">
        <v>544.173</v>
      </c>
      <c r="M9" s="465">
        <v>646.5569999999999</v>
      </c>
      <c r="N9" s="375">
        <f t="shared" si="0"/>
        <v>5721.2099999999991</v>
      </c>
      <c r="P9" s="481"/>
    </row>
    <row r="10" spans="1:27" s="463" customFormat="1" ht="20.100000000000001" customHeight="1" x14ac:dyDescent="0.25">
      <c r="A10" s="115" t="s">
        <v>165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375">
        <f t="shared" si="0"/>
        <v>0</v>
      </c>
      <c r="P10" s="481"/>
    </row>
    <row r="11" spans="1:27" s="463" customFormat="1" ht="20.100000000000001" customHeight="1" x14ac:dyDescent="0.25">
      <c r="A11" s="115" t="s">
        <v>166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375">
        <f t="shared" si="0"/>
        <v>0</v>
      </c>
      <c r="P11" s="481"/>
    </row>
    <row r="12" spans="1:27" s="463" customFormat="1" ht="20.100000000000001" customHeight="1" x14ac:dyDescent="0.25">
      <c r="A12" s="115" t="s">
        <v>167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>
        <f t="shared" si="0"/>
        <v>0</v>
      </c>
      <c r="P12" s="481"/>
    </row>
    <row r="13" spans="1:27" s="463" customFormat="1" ht="20.100000000000001" customHeight="1" x14ac:dyDescent="0.25">
      <c r="A13" s="115" t="s">
        <v>168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375">
        <f t="shared" si="0"/>
        <v>0</v>
      </c>
      <c r="P13" s="481"/>
    </row>
    <row r="14" spans="1:27" s="463" customFormat="1" ht="20.100000000000001" customHeight="1" x14ac:dyDescent="0.25">
      <c r="A14" s="115" t="s">
        <v>169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375">
        <f t="shared" si="0"/>
        <v>0</v>
      </c>
      <c r="P14" s="481"/>
    </row>
    <row r="15" spans="1:27" s="463" customFormat="1" ht="20.100000000000001" customHeight="1" x14ac:dyDescent="0.25">
      <c r="A15" s="115" t="s">
        <v>304</v>
      </c>
      <c r="B15" s="465">
        <v>7420.4959999999992</v>
      </c>
      <c r="C15" s="465">
        <v>6773.5810000000001</v>
      </c>
      <c r="D15" s="465">
        <v>6717.9050000000007</v>
      </c>
      <c r="E15" s="465">
        <v>7269.9959999999992</v>
      </c>
      <c r="F15" s="465">
        <v>6780</v>
      </c>
      <c r="G15" s="465">
        <v>5337.4320000000007</v>
      </c>
      <c r="H15" s="465">
        <v>6412.5640000000003</v>
      </c>
      <c r="I15" s="465">
        <v>7150.7039999999997</v>
      </c>
      <c r="J15" s="465">
        <v>6290.2510000000002</v>
      </c>
      <c r="K15" s="465">
        <v>7144.58</v>
      </c>
      <c r="L15" s="465">
        <v>7986.9040000000005</v>
      </c>
      <c r="M15" s="465">
        <v>8210.6460000000006</v>
      </c>
      <c r="N15" s="375">
        <f t="shared" si="0"/>
        <v>83495.059000000008</v>
      </c>
      <c r="P15" s="481"/>
    </row>
    <row r="16" spans="1:27" s="463" customFormat="1" ht="20.100000000000001" customHeight="1" x14ac:dyDescent="0.25">
      <c r="A16" s="115" t="s">
        <v>305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375">
        <f t="shared" si="0"/>
        <v>0</v>
      </c>
      <c r="P16" s="481"/>
    </row>
    <row r="17" spans="1:16" s="463" customFormat="1" ht="20.100000000000001" customHeight="1" x14ac:dyDescent="0.25">
      <c r="A17" s="115" t="s">
        <v>175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375">
        <f t="shared" si="0"/>
        <v>0</v>
      </c>
      <c r="P17" s="481"/>
    </row>
    <row r="18" spans="1:16" s="463" customFormat="1" ht="20.100000000000001" customHeight="1" x14ac:dyDescent="0.25">
      <c r="A18" s="115" t="s">
        <v>388</v>
      </c>
      <c r="B18" s="465">
        <v>3359.1790000000005</v>
      </c>
      <c r="C18" s="465">
        <v>4158.5450000000001</v>
      </c>
      <c r="D18" s="465"/>
      <c r="E18" s="465">
        <v>2246.44</v>
      </c>
      <c r="F18" s="465">
        <v>1117</v>
      </c>
      <c r="G18" s="465"/>
      <c r="H18" s="465">
        <v>833.601</v>
      </c>
      <c r="I18" s="465">
        <v>484.017</v>
      </c>
      <c r="J18" s="465"/>
      <c r="K18" s="465"/>
      <c r="L18" s="465"/>
      <c r="M18" s="465">
        <v>285.21799999999996</v>
      </c>
      <c r="N18" s="375">
        <f t="shared" si="0"/>
        <v>12484.000000000002</v>
      </c>
      <c r="P18" s="481"/>
    </row>
    <row r="19" spans="1:16" s="463" customFormat="1" ht="20.100000000000001" customHeight="1" x14ac:dyDescent="0.25">
      <c r="A19" s="195" t="s">
        <v>22</v>
      </c>
      <c r="B19" s="466">
        <f>SUM(B5:B18)</f>
        <v>11243.26</v>
      </c>
      <c r="C19" s="466">
        <f t="shared" ref="C19:M19" si="1">SUM(C5:C18)</f>
        <v>11448.102999999999</v>
      </c>
      <c r="D19" s="466">
        <f t="shared" si="1"/>
        <v>7159.6940000000004</v>
      </c>
      <c r="E19" s="466">
        <f t="shared" si="1"/>
        <v>9942.360999999999</v>
      </c>
      <c r="F19" s="466">
        <f t="shared" si="1"/>
        <v>8191</v>
      </c>
      <c r="G19" s="466">
        <f t="shared" si="1"/>
        <v>5763.1460000000006</v>
      </c>
      <c r="H19" s="466">
        <f t="shared" si="1"/>
        <v>7740.665</v>
      </c>
      <c r="I19" s="466">
        <f t="shared" si="1"/>
        <v>8102.0939999999991</v>
      </c>
      <c r="J19" s="466">
        <f t="shared" si="1"/>
        <v>6738.0940000000001</v>
      </c>
      <c r="K19" s="466">
        <f t="shared" si="1"/>
        <v>7698.3540000000003</v>
      </c>
      <c r="L19" s="466">
        <f t="shared" si="1"/>
        <v>9332.7070000000003</v>
      </c>
      <c r="M19" s="466">
        <f t="shared" si="1"/>
        <v>10311.245000000001</v>
      </c>
      <c r="N19" s="467">
        <f t="shared" si="0"/>
        <v>103670.723</v>
      </c>
      <c r="P19" s="481"/>
    </row>
    <row r="20" spans="1:16" x14ac:dyDescent="0.25">
      <c r="B20" s="38"/>
      <c r="C20" s="38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8" t="s">
        <v>124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I32" sqref="I32"/>
    </sheetView>
  </sheetViews>
  <sheetFormatPr baseColWidth="10" defaultColWidth="11.42578125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57" t="s">
        <v>477</v>
      </c>
    </row>
    <row r="2" spans="1:15" x14ac:dyDescent="0.25">
      <c r="A2" s="57" t="s">
        <v>106</v>
      </c>
    </row>
    <row r="3" spans="1:15" x14ac:dyDescent="0.25">
      <c r="A3" s="57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161</v>
      </c>
      <c r="B5" s="391">
        <v>6307.760000000002</v>
      </c>
      <c r="C5" s="391">
        <v>6224.8999999999987</v>
      </c>
      <c r="D5" s="391">
        <v>5989.8400000000029</v>
      </c>
      <c r="E5" s="391">
        <v>5984.4100000000008</v>
      </c>
      <c r="F5" s="391">
        <v>5727.8</v>
      </c>
      <c r="G5" s="391">
        <v>4648.1800000000021</v>
      </c>
      <c r="H5" s="392">
        <v>5870.5999999999985</v>
      </c>
      <c r="I5" s="392">
        <v>5980.6100000000051</v>
      </c>
      <c r="J5" s="392">
        <v>5583.4299999999976</v>
      </c>
      <c r="K5" s="392">
        <v>6504.68</v>
      </c>
      <c r="L5" s="392">
        <v>6957.6200000000063</v>
      </c>
      <c r="M5" s="392">
        <v>7004.8299999999963</v>
      </c>
      <c r="N5" s="393">
        <f>SUM(B5:M5)</f>
        <v>72784.660000000018</v>
      </c>
      <c r="O5" s="53"/>
    </row>
    <row r="6" spans="1:15" s="20" customFormat="1" ht="20.100000000000001" customHeight="1" x14ac:dyDescent="0.3">
      <c r="A6" s="115" t="s">
        <v>162</v>
      </c>
      <c r="B6" s="391">
        <v>2303.949999999998</v>
      </c>
      <c r="C6" s="391">
        <v>2146.9499999999998</v>
      </c>
      <c r="D6" s="391">
        <v>2203.2999999999993</v>
      </c>
      <c r="E6" s="391">
        <v>2212.3599999999992</v>
      </c>
      <c r="F6" s="391">
        <v>2145.5299999999997</v>
      </c>
      <c r="G6" s="391">
        <v>1762.3100000000002</v>
      </c>
      <c r="H6" s="392">
        <v>2076.7900000000004</v>
      </c>
      <c r="I6" s="392">
        <v>2127.849999999999</v>
      </c>
      <c r="J6" s="392">
        <v>1854.2800000000007</v>
      </c>
      <c r="K6" s="392">
        <v>2257.9799999999996</v>
      </c>
      <c r="L6" s="392">
        <v>2470.4199999999996</v>
      </c>
      <c r="M6" s="392">
        <v>2465.2400000000007</v>
      </c>
      <c r="N6" s="393">
        <f t="shared" ref="N6:N19" si="0">SUM(B6:M6)</f>
        <v>26026.959999999999</v>
      </c>
      <c r="O6" s="53"/>
    </row>
    <row r="7" spans="1:15" s="20" customFormat="1" ht="20.100000000000001" customHeight="1" x14ac:dyDescent="0.3">
      <c r="A7" s="115" t="s">
        <v>163</v>
      </c>
      <c r="B7" s="391">
        <v>696.0999999999998</v>
      </c>
      <c r="C7" s="391">
        <v>720.18999999999994</v>
      </c>
      <c r="D7" s="391">
        <v>943.44999999999982</v>
      </c>
      <c r="E7" s="391">
        <v>920.36999999999966</v>
      </c>
      <c r="F7" s="391">
        <v>798.67999999999961</v>
      </c>
      <c r="G7" s="391">
        <v>704.0899999999998</v>
      </c>
      <c r="H7" s="392">
        <v>929.10999999999967</v>
      </c>
      <c r="I7" s="392">
        <v>874.93999999999994</v>
      </c>
      <c r="J7" s="392">
        <v>966.0799999999997</v>
      </c>
      <c r="K7" s="392">
        <v>1000.97</v>
      </c>
      <c r="L7" s="392">
        <v>1070.1399999999996</v>
      </c>
      <c r="M7" s="392">
        <v>1050.6299999999997</v>
      </c>
      <c r="N7" s="393">
        <f t="shared" si="0"/>
        <v>10674.749999999996</v>
      </c>
      <c r="O7" s="53"/>
    </row>
    <row r="8" spans="1:15" s="20" customFormat="1" ht="20.100000000000001" customHeight="1" x14ac:dyDescent="0.3">
      <c r="A8" s="115" t="s">
        <v>184</v>
      </c>
      <c r="B8" s="391">
        <v>178.58999999999997</v>
      </c>
      <c r="C8" s="391">
        <v>155.51</v>
      </c>
      <c r="D8" s="391">
        <v>101.49000000000001</v>
      </c>
      <c r="E8" s="391">
        <v>147.59</v>
      </c>
      <c r="F8" s="391">
        <v>134.32</v>
      </c>
      <c r="G8" s="391">
        <v>85</v>
      </c>
      <c r="H8" s="392">
        <v>159.85</v>
      </c>
      <c r="I8" s="392">
        <v>99.49</v>
      </c>
      <c r="J8" s="392">
        <v>101.79000000000002</v>
      </c>
      <c r="K8" s="392">
        <v>114.25</v>
      </c>
      <c r="L8" s="392">
        <v>137.57</v>
      </c>
      <c r="M8" s="392">
        <v>15</v>
      </c>
      <c r="N8" s="393">
        <f t="shared" si="0"/>
        <v>1430.4499999999998</v>
      </c>
      <c r="O8" s="53"/>
    </row>
    <row r="9" spans="1:15" s="20" customFormat="1" ht="20.100000000000001" customHeight="1" x14ac:dyDescent="0.3">
      <c r="A9" s="115" t="s">
        <v>164</v>
      </c>
      <c r="B9" s="391">
        <v>19378.8</v>
      </c>
      <c r="C9" s="391">
        <v>17781.339999999997</v>
      </c>
      <c r="D9" s="391">
        <v>16571.64</v>
      </c>
      <c r="E9" s="391">
        <v>15800.669999999998</v>
      </c>
      <c r="F9" s="391">
        <v>16502.229999999996</v>
      </c>
      <c r="G9" s="391">
        <v>2990.29</v>
      </c>
      <c r="H9" s="392">
        <v>19436.550000000003</v>
      </c>
      <c r="I9" s="392">
        <v>18277.199999999997</v>
      </c>
      <c r="J9" s="392">
        <v>19859.599999999999</v>
      </c>
      <c r="K9" s="392">
        <v>23451.440000000002</v>
      </c>
      <c r="L9" s="392">
        <v>22843.679999999997</v>
      </c>
      <c r="M9" s="392">
        <v>3363.57</v>
      </c>
      <c r="N9" s="393">
        <f t="shared" si="0"/>
        <v>196257.00999999998</v>
      </c>
      <c r="O9" s="53"/>
    </row>
    <row r="10" spans="1:15" s="20" customFormat="1" ht="20.100000000000001" customHeight="1" x14ac:dyDescent="0.3">
      <c r="A10" s="115" t="s">
        <v>165</v>
      </c>
      <c r="B10" s="391">
        <v>373.40000000000003</v>
      </c>
      <c r="C10" s="391">
        <v>269.03000000000003</v>
      </c>
      <c r="D10" s="391">
        <v>345.52</v>
      </c>
      <c r="E10" s="391">
        <v>703.92</v>
      </c>
      <c r="F10" s="391">
        <v>1463.05</v>
      </c>
      <c r="G10" s="391">
        <v>1640.22</v>
      </c>
      <c r="H10" s="392">
        <v>2374.89</v>
      </c>
      <c r="I10" s="392">
        <v>1880.3</v>
      </c>
      <c r="J10" s="392">
        <v>503.31</v>
      </c>
      <c r="K10" s="392">
        <v>400.40999999999997</v>
      </c>
      <c r="L10" s="392">
        <v>295.06</v>
      </c>
      <c r="M10" s="392">
        <v>213.89</v>
      </c>
      <c r="N10" s="393">
        <f t="shared" si="0"/>
        <v>10462.999999999998</v>
      </c>
      <c r="O10" s="53"/>
    </row>
    <row r="11" spans="1:15" s="20" customFormat="1" ht="20.100000000000001" customHeight="1" x14ac:dyDescent="0.3">
      <c r="A11" s="115" t="s">
        <v>166</v>
      </c>
      <c r="B11" s="391">
        <v>2516.63</v>
      </c>
      <c r="C11" s="391">
        <v>1808.1100000000001</v>
      </c>
      <c r="D11" s="391">
        <v>1136.8499999999999</v>
      </c>
      <c r="E11" s="391">
        <v>2128.0300000000002</v>
      </c>
      <c r="F11" s="391">
        <v>2056.86</v>
      </c>
      <c r="G11" s="391">
        <v>4188.8100000000013</v>
      </c>
      <c r="H11" s="392">
        <v>1829.79</v>
      </c>
      <c r="I11" s="392">
        <v>2466.8500000000008</v>
      </c>
      <c r="J11" s="392">
        <v>286.3</v>
      </c>
      <c r="K11" s="392">
        <v>2111.02</v>
      </c>
      <c r="L11" s="392">
        <v>745.4799999999999</v>
      </c>
      <c r="M11" s="392">
        <v>1294.1200000000001</v>
      </c>
      <c r="N11" s="393">
        <f t="shared" si="0"/>
        <v>22568.850000000002</v>
      </c>
      <c r="O11" s="53"/>
    </row>
    <row r="12" spans="1:15" s="20" customFormat="1" ht="20.100000000000001" customHeight="1" x14ac:dyDescent="0.3">
      <c r="A12" s="115" t="s">
        <v>167</v>
      </c>
      <c r="B12" s="391">
        <v>240.1</v>
      </c>
      <c r="C12" s="391">
        <v>320.44</v>
      </c>
      <c r="D12" s="391">
        <v>213.61</v>
      </c>
      <c r="E12" s="391">
        <v>240.4</v>
      </c>
      <c r="F12" s="391">
        <v>266.97000000000003</v>
      </c>
      <c r="G12" s="391">
        <v>160.26</v>
      </c>
      <c r="H12" s="392">
        <v>186.85</v>
      </c>
      <c r="I12" s="392">
        <v>240.34</v>
      </c>
      <c r="J12" s="392">
        <v>319.43</v>
      </c>
      <c r="K12" s="392">
        <v>293.66000000000003</v>
      </c>
      <c r="L12" s="392">
        <v>267.38</v>
      </c>
      <c r="M12" s="392">
        <v>346.5</v>
      </c>
      <c r="N12" s="393">
        <f t="shared" si="0"/>
        <v>3095.9399999999996</v>
      </c>
      <c r="O12" s="53"/>
    </row>
    <row r="13" spans="1:15" s="20" customFormat="1" ht="20.100000000000001" customHeight="1" x14ac:dyDescent="0.3">
      <c r="A13" s="115" t="s">
        <v>168</v>
      </c>
      <c r="B13" s="391">
        <v>30182.270000000004</v>
      </c>
      <c r="C13" s="391">
        <v>27862.889999999996</v>
      </c>
      <c r="D13" s="391">
        <v>33314.829999999994</v>
      </c>
      <c r="E13" s="391">
        <v>33639.729999999996</v>
      </c>
      <c r="F13" s="391">
        <v>36253.040000000001</v>
      </c>
      <c r="G13" s="391">
        <v>34203.729999999989</v>
      </c>
      <c r="H13" s="392">
        <v>34709.800000000003</v>
      </c>
      <c r="I13" s="392">
        <v>27455.880000000005</v>
      </c>
      <c r="J13" s="392">
        <v>29454.379999999997</v>
      </c>
      <c r="K13" s="392">
        <v>27925.960000000003</v>
      </c>
      <c r="L13" s="392">
        <v>27610.389999999996</v>
      </c>
      <c r="M13" s="392">
        <v>25899.929999999997</v>
      </c>
      <c r="N13" s="393">
        <f t="shared" si="0"/>
        <v>368512.83</v>
      </c>
      <c r="O13" s="53"/>
    </row>
    <row r="14" spans="1:15" s="20" customFormat="1" ht="20.100000000000001" customHeight="1" x14ac:dyDescent="0.3">
      <c r="A14" s="115" t="s">
        <v>169</v>
      </c>
      <c r="B14" s="391">
        <v>98275.57</v>
      </c>
      <c r="C14" s="391">
        <v>119791.75999999997</v>
      </c>
      <c r="D14" s="391">
        <v>118539.83999999997</v>
      </c>
      <c r="E14" s="391">
        <v>120474.17999999998</v>
      </c>
      <c r="F14" s="391">
        <v>111819.28000000007</v>
      </c>
      <c r="G14" s="391">
        <v>93742.33</v>
      </c>
      <c r="H14" s="391">
        <v>103205.09999999999</v>
      </c>
      <c r="I14" s="391">
        <v>119360.03999999996</v>
      </c>
      <c r="J14" s="391">
        <v>94472.139999999985</v>
      </c>
      <c r="K14" s="391">
        <v>118892.65000000001</v>
      </c>
      <c r="L14" s="391">
        <v>113894.04000000005</v>
      </c>
      <c r="M14" s="391">
        <v>120707.07999999997</v>
      </c>
      <c r="N14" s="393">
        <f t="shared" si="0"/>
        <v>1333174.01</v>
      </c>
      <c r="O14" s="53"/>
    </row>
    <row r="15" spans="1:15" s="20" customFormat="1" ht="20.100000000000001" customHeight="1" x14ac:dyDescent="0.3">
      <c r="A15" s="115" t="s">
        <v>304</v>
      </c>
      <c r="B15" s="391">
        <v>303876.65000000002</v>
      </c>
      <c r="C15" s="391">
        <v>289359.7699999999</v>
      </c>
      <c r="D15" s="391">
        <v>288898.70999999996</v>
      </c>
      <c r="E15" s="391">
        <v>288923.21000000002</v>
      </c>
      <c r="F15" s="391">
        <v>304333.80999999988</v>
      </c>
      <c r="G15" s="391">
        <v>283364.42999999993</v>
      </c>
      <c r="H15" s="392">
        <v>300421.58000000007</v>
      </c>
      <c r="I15" s="392">
        <v>313115.21999999986</v>
      </c>
      <c r="J15" s="392">
        <v>293496.95000000007</v>
      </c>
      <c r="K15" s="392">
        <v>316917.4200000001</v>
      </c>
      <c r="L15" s="392">
        <v>313562.61000000016</v>
      </c>
      <c r="M15" s="392">
        <v>321952.18000000017</v>
      </c>
      <c r="N15" s="393">
        <f t="shared" si="0"/>
        <v>3618222.54</v>
      </c>
      <c r="O15" s="53"/>
    </row>
    <row r="16" spans="1:15" s="20" customFormat="1" ht="20.100000000000001" customHeight="1" x14ac:dyDescent="0.25">
      <c r="A16" s="115" t="s">
        <v>305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393">
        <f t="shared" si="0"/>
        <v>0</v>
      </c>
      <c r="O16" s="53"/>
    </row>
    <row r="17" spans="1:16" s="20" customFormat="1" ht="20.100000000000001" customHeight="1" x14ac:dyDescent="0.3">
      <c r="A17" s="115" t="s">
        <v>175</v>
      </c>
      <c r="B17" s="391">
        <v>7396.07</v>
      </c>
      <c r="C17" s="391">
        <v>6977.9100000000008</v>
      </c>
      <c r="D17" s="391">
        <v>7768.7999999999993</v>
      </c>
      <c r="E17" s="391">
        <v>8134.7100000000009</v>
      </c>
      <c r="F17" s="391">
        <v>26596.48</v>
      </c>
      <c r="G17" s="391">
        <v>25055.600000000002</v>
      </c>
      <c r="H17" s="392">
        <v>28615.500000000004</v>
      </c>
      <c r="I17" s="392">
        <v>25568.45</v>
      </c>
      <c r="J17" s="392">
        <v>25468.250000000004</v>
      </c>
      <c r="K17" s="392">
        <v>17441.47</v>
      </c>
      <c r="L17" s="392">
        <v>10005.32</v>
      </c>
      <c r="M17" s="392">
        <v>9834.26</v>
      </c>
      <c r="N17" s="393">
        <f t="shared" si="0"/>
        <v>198862.82000000004</v>
      </c>
      <c r="O17" s="53"/>
    </row>
    <row r="18" spans="1:16" s="177" customFormat="1" ht="20.100000000000001" customHeight="1" x14ac:dyDescent="0.25">
      <c r="A18" s="176" t="s">
        <v>388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393">
        <f t="shared" si="0"/>
        <v>0</v>
      </c>
      <c r="P18" s="242"/>
    </row>
    <row r="19" spans="1:16" s="65" customFormat="1" ht="20.100000000000001" customHeight="1" x14ac:dyDescent="0.2">
      <c r="A19" s="196" t="s">
        <v>22</v>
      </c>
      <c r="B19" s="281">
        <f>SUM(B5:B18)</f>
        <v>471725.89000000007</v>
      </c>
      <c r="C19" s="281">
        <f t="shared" ref="C19:M19" si="1">SUM(C5:C18)</f>
        <v>473418.79999999981</v>
      </c>
      <c r="D19" s="281">
        <f t="shared" si="1"/>
        <v>476027.87999999995</v>
      </c>
      <c r="E19" s="281">
        <f t="shared" si="1"/>
        <v>479309.58</v>
      </c>
      <c r="F19" s="281">
        <f t="shared" si="1"/>
        <v>508098.04999999993</v>
      </c>
      <c r="G19" s="281">
        <f t="shared" si="1"/>
        <v>452545.24999999988</v>
      </c>
      <c r="H19" s="281">
        <f t="shared" si="1"/>
        <v>499816.41000000009</v>
      </c>
      <c r="I19" s="281">
        <f t="shared" si="1"/>
        <v>517447.16999999987</v>
      </c>
      <c r="J19" s="281">
        <f t="shared" si="1"/>
        <v>472365.94000000006</v>
      </c>
      <c r="K19" s="281">
        <f t="shared" si="1"/>
        <v>517311.91000000015</v>
      </c>
      <c r="L19" s="281">
        <f t="shared" si="1"/>
        <v>499859.7100000002</v>
      </c>
      <c r="M19" s="281">
        <f t="shared" si="1"/>
        <v>494147.23000000016</v>
      </c>
      <c r="N19" s="393">
        <f t="shared" si="0"/>
        <v>5862073.8200000003</v>
      </c>
      <c r="O19" s="62"/>
    </row>
    <row r="20" spans="1:16" ht="15.75" customHeight="1" x14ac:dyDescent="0.25">
      <c r="A20" s="12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53"/>
    </row>
    <row r="21" spans="1:16" x14ac:dyDescent="0.25">
      <c r="A21" s="40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57" t="s">
        <v>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57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161</v>
      </c>
      <c r="B5" s="361">
        <v>273.7</v>
      </c>
      <c r="C5" s="361">
        <v>250.76999999999998</v>
      </c>
      <c r="D5" s="361">
        <v>198.86</v>
      </c>
      <c r="E5" s="361">
        <v>245.27999999999997</v>
      </c>
      <c r="F5" s="361">
        <v>193.97</v>
      </c>
      <c r="G5" s="361">
        <v>190.71000000000004</v>
      </c>
      <c r="H5" s="366">
        <v>210.69000000000003</v>
      </c>
      <c r="I5" s="366">
        <v>230.43</v>
      </c>
      <c r="J5" s="362">
        <v>183.54000000000002</v>
      </c>
      <c r="K5" s="362">
        <v>177.70000000000002</v>
      </c>
      <c r="L5" s="362">
        <v>178.01999999999998</v>
      </c>
      <c r="M5" s="362">
        <v>185.64000000000001</v>
      </c>
      <c r="N5" s="282">
        <f>SUM(B5:M5)</f>
        <v>2519.31</v>
      </c>
    </row>
    <row r="6" spans="1:15" s="20" customFormat="1" ht="20.100000000000001" customHeight="1" x14ac:dyDescent="0.3">
      <c r="A6" s="115" t="s">
        <v>162</v>
      </c>
      <c r="B6" s="361">
        <v>322.69</v>
      </c>
      <c r="C6" s="361">
        <v>322.07</v>
      </c>
      <c r="D6" s="361">
        <v>324.68</v>
      </c>
      <c r="E6" s="361">
        <v>288.84000000000003</v>
      </c>
      <c r="F6" s="361">
        <v>287.39</v>
      </c>
      <c r="G6" s="361">
        <v>276.17</v>
      </c>
      <c r="H6" s="366">
        <v>311.77999999999997</v>
      </c>
      <c r="I6" s="366">
        <v>326.70000000000005</v>
      </c>
      <c r="J6" s="362">
        <v>268.18000000000006</v>
      </c>
      <c r="K6" s="362">
        <v>324.77</v>
      </c>
      <c r="L6" s="362">
        <v>295.04999999999995</v>
      </c>
      <c r="M6" s="362">
        <v>328.79</v>
      </c>
      <c r="N6" s="282">
        <f t="shared" ref="N6:N18" si="0">SUM(B6:M6)</f>
        <v>3677.1099999999997</v>
      </c>
    </row>
    <row r="7" spans="1:15" s="20" customFormat="1" ht="20.100000000000001" customHeight="1" x14ac:dyDescent="0.3">
      <c r="A7" s="115" t="s">
        <v>163</v>
      </c>
      <c r="B7" s="361">
        <v>11.82</v>
      </c>
      <c r="C7" s="361">
        <v>6.01</v>
      </c>
      <c r="D7" s="361">
        <v>17.869999999999997</v>
      </c>
      <c r="E7" s="361">
        <v>14.620000000000001</v>
      </c>
      <c r="F7" s="361">
        <v>5.45</v>
      </c>
      <c r="G7" s="361">
        <v>17.240000000000002</v>
      </c>
      <c r="H7" s="366">
        <v>13.81</v>
      </c>
      <c r="I7" s="366">
        <v>5.66</v>
      </c>
      <c r="J7" s="362">
        <v>5.9399999999999995</v>
      </c>
      <c r="K7" s="362">
        <v>10.129999999999999</v>
      </c>
      <c r="L7" s="362">
        <v>18.34</v>
      </c>
      <c r="M7" s="362">
        <v>5.63</v>
      </c>
      <c r="N7" s="282">
        <f t="shared" si="0"/>
        <v>132.51999999999998</v>
      </c>
    </row>
    <row r="8" spans="1:15" s="20" customFormat="1" ht="20.100000000000001" customHeight="1" x14ac:dyDescent="0.3">
      <c r="A8" s="115" t="s">
        <v>184</v>
      </c>
      <c r="B8" s="361">
        <v>0</v>
      </c>
      <c r="C8" s="361">
        <v>0</v>
      </c>
      <c r="D8" s="361">
        <v>0</v>
      </c>
      <c r="E8" s="361">
        <v>0</v>
      </c>
      <c r="F8" s="361">
        <v>0.93</v>
      </c>
      <c r="G8" s="361">
        <v>0</v>
      </c>
      <c r="H8" s="366">
        <v>0</v>
      </c>
      <c r="I8" s="366">
        <v>0</v>
      </c>
      <c r="J8" s="362">
        <v>0</v>
      </c>
      <c r="K8" s="362">
        <v>0</v>
      </c>
      <c r="L8" s="362">
        <v>0</v>
      </c>
      <c r="M8" s="362">
        <v>0</v>
      </c>
      <c r="N8" s="282">
        <f t="shared" si="0"/>
        <v>0.93</v>
      </c>
    </row>
    <row r="9" spans="1:15" s="20" customFormat="1" ht="20.100000000000001" customHeight="1" x14ac:dyDescent="0.3">
      <c r="A9" s="115" t="s">
        <v>164</v>
      </c>
      <c r="B9" s="361">
        <v>191.45</v>
      </c>
      <c r="C9" s="361">
        <v>477</v>
      </c>
      <c r="D9" s="361">
        <v>83.85</v>
      </c>
      <c r="E9" s="361">
        <v>0</v>
      </c>
      <c r="F9" s="361">
        <v>10</v>
      </c>
      <c r="G9" s="361">
        <v>0</v>
      </c>
      <c r="H9" s="366">
        <v>36</v>
      </c>
      <c r="I9" s="366">
        <v>26.4</v>
      </c>
      <c r="J9" s="362">
        <v>0</v>
      </c>
      <c r="K9" s="362">
        <v>11</v>
      </c>
      <c r="L9" s="362">
        <v>104.58</v>
      </c>
      <c r="M9" s="362">
        <v>224.29</v>
      </c>
      <c r="N9" s="282">
        <f t="shared" si="0"/>
        <v>1164.5700000000002</v>
      </c>
    </row>
    <row r="10" spans="1:15" s="20" customFormat="1" ht="20.100000000000001" customHeight="1" x14ac:dyDescent="0.3">
      <c r="A10" s="115" t="s">
        <v>165</v>
      </c>
      <c r="B10" s="361">
        <v>0</v>
      </c>
      <c r="C10" s="361">
        <v>0</v>
      </c>
      <c r="D10" s="361">
        <v>4</v>
      </c>
      <c r="E10" s="361">
        <v>13</v>
      </c>
      <c r="F10" s="361">
        <v>37.79</v>
      </c>
      <c r="G10" s="361">
        <v>51.01</v>
      </c>
      <c r="H10" s="366">
        <v>37.630000000000003</v>
      </c>
      <c r="I10" s="366">
        <v>27.25</v>
      </c>
      <c r="J10" s="362">
        <v>19</v>
      </c>
      <c r="K10" s="362">
        <v>4</v>
      </c>
      <c r="L10" s="362">
        <v>0</v>
      </c>
      <c r="M10" s="362">
        <v>0</v>
      </c>
      <c r="N10" s="282">
        <f t="shared" si="0"/>
        <v>193.68</v>
      </c>
    </row>
    <row r="11" spans="1:15" s="20" customFormat="1" ht="20.100000000000001" customHeight="1" x14ac:dyDescent="0.3">
      <c r="A11" s="115" t="s">
        <v>166</v>
      </c>
      <c r="B11" s="361">
        <v>0</v>
      </c>
      <c r="C11" s="361">
        <v>0</v>
      </c>
      <c r="D11" s="361">
        <v>0</v>
      </c>
      <c r="E11" s="361">
        <v>0</v>
      </c>
      <c r="F11" s="361">
        <v>0</v>
      </c>
      <c r="G11" s="361">
        <v>0</v>
      </c>
      <c r="H11" s="366">
        <v>0</v>
      </c>
      <c r="I11" s="366">
        <v>0</v>
      </c>
      <c r="J11" s="362">
        <v>0</v>
      </c>
      <c r="K11" s="362">
        <v>0</v>
      </c>
      <c r="L11" s="362">
        <v>0</v>
      </c>
      <c r="M11" s="362">
        <v>0</v>
      </c>
      <c r="N11" s="282">
        <f t="shared" si="0"/>
        <v>0</v>
      </c>
    </row>
    <row r="12" spans="1:15" s="20" customFormat="1" ht="20.100000000000001" customHeight="1" x14ac:dyDescent="0.3">
      <c r="A12" s="115" t="s">
        <v>167</v>
      </c>
      <c r="B12" s="361">
        <v>0</v>
      </c>
      <c r="C12" s="361">
        <v>0</v>
      </c>
      <c r="D12" s="361">
        <v>0</v>
      </c>
      <c r="E12" s="361">
        <v>0</v>
      </c>
      <c r="F12" s="361">
        <v>0</v>
      </c>
      <c r="G12" s="361">
        <v>0</v>
      </c>
      <c r="H12" s="366">
        <v>0</v>
      </c>
      <c r="I12" s="366">
        <v>0</v>
      </c>
      <c r="J12" s="362">
        <v>0</v>
      </c>
      <c r="K12" s="362">
        <v>0</v>
      </c>
      <c r="L12" s="362">
        <v>0</v>
      </c>
      <c r="M12" s="362">
        <v>0</v>
      </c>
      <c r="N12" s="282">
        <f t="shared" si="0"/>
        <v>0</v>
      </c>
    </row>
    <row r="13" spans="1:15" s="20" customFormat="1" ht="20.100000000000001" customHeight="1" x14ac:dyDescent="0.3">
      <c r="A13" s="115" t="s">
        <v>168</v>
      </c>
      <c r="B13" s="361">
        <v>50.55</v>
      </c>
      <c r="C13" s="361">
        <v>53.17</v>
      </c>
      <c r="D13" s="361">
        <v>51.93</v>
      </c>
      <c r="E13" s="361">
        <v>0</v>
      </c>
      <c r="F13" s="361">
        <v>27.71</v>
      </c>
      <c r="G13" s="361">
        <v>0</v>
      </c>
      <c r="H13" s="366">
        <v>25.56</v>
      </c>
      <c r="I13" s="366">
        <v>52.25</v>
      </c>
      <c r="J13" s="362">
        <v>25.77</v>
      </c>
      <c r="K13" s="362">
        <v>0</v>
      </c>
      <c r="L13" s="362">
        <v>0</v>
      </c>
      <c r="M13" s="362">
        <v>0</v>
      </c>
      <c r="N13" s="282">
        <f t="shared" si="0"/>
        <v>286.94</v>
      </c>
    </row>
    <row r="14" spans="1:15" s="20" customFormat="1" ht="20.100000000000001" customHeight="1" x14ac:dyDescent="0.3">
      <c r="A14" s="115" t="s">
        <v>169</v>
      </c>
      <c r="B14" s="361">
        <v>109279.90000000005</v>
      </c>
      <c r="C14" s="361">
        <v>101535.95000000007</v>
      </c>
      <c r="D14" s="361">
        <v>104051.10999999996</v>
      </c>
      <c r="E14" s="361">
        <v>106649.73999999996</v>
      </c>
      <c r="F14" s="361">
        <v>105406.48999999998</v>
      </c>
      <c r="G14" s="361">
        <v>95468.459999999963</v>
      </c>
      <c r="H14" s="366">
        <v>109286.69999999995</v>
      </c>
      <c r="I14" s="366">
        <v>107925.53</v>
      </c>
      <c r="J14" s="362">
        <v>95725.610000000044</v>
      </c>
      <c r="K14" s="362">
        <v>111622.58999999998</v>
      </c>
      <c r="L14" s="362">
        <v>108099.4000000001</v>
      </c>
      <c r="M14" s="362">
        <v>113050.95999999996</v>
      </c>
      <c r="N14" s="282">
        <f t="shared" si="0"/>
        <v>1268102.44</v>
      </c>
    </row>
    <row r="15" spans="1:15" s="20" customFormat="1" ht="20.100000000000001" customHeight="1" x14ac:dyDescent="0.3">
      <c r="A15" s="115" t="s">
        <v>304</v>
      </c>
      <c r="B15" s="361">
        <v>48358.560000000012</v>
      </c>
      <c r="C15" s="361">
        <v>45785.25</v>
      </c>
      <c r="D15" s="361">
        <v>47096.420000000006</v>
      </c>
      <c r="E15" s="361">
        <v>47487.129999999983</v>
      </c>
      <c r="F15" s="361">
        <v>45514.560000000012</v>
      </c>
      <c r="G15" s="361">
        <v>40971.319999999992</v>
      </c>
      <c r="H15" s="366">
        <v>46460.49</v>
      </c>
      <c r="I15" s="366">
        <v>45673.939999999995</v>
      </c>
      <c r="J15" s="362">
        <v>42584.05000000001</v>
      </c>
      <c r="K15" s="362">
        <v>48688.209999999992</v>
      </c>
      <c r="L15" s="362">
        <v>46910.350000000006</v>
      </c>
      <c r="M15" s="362">
        <v>48579.209999999992</v>
      </c>
      <c r="N15" s="282">
        <f t="shared" si="0"/>
        <v>554109.48999999987</v>
      </c>
    </row>
    <row r="16" spans="1:15" s="20" customFormat="1" ht="20.100000000000001" customHeight="1" x14ac:dyDescent="0.3">
      <c r="A16" s="115" t="s">
        <v>305</v>
      </c>
      <c r="B16" s="361">
        <v>0</v>
      </c>
      <c r="C16" s="361">
        <v>0</v>
      </c>
      <c r="D16" s="361">
        <v>0</v>
      </c>
      <c r="E16" s="361">
        <v>0</v>
      </c>
      <c r="F16" s="361">
        <v>0</v>
      </c>
      <c r="G16" s="361">
        <v>0</v>
      </c>
      <c r="H16" s="366">
        <v>0</v>
      </c>
      <c r="I16" s="366">
        <v>0</v>
      </c>
      <c r="J16" s="362">
        <v>0</v>
      </c>
      <c r="K16" s="362">
        <v>0</v>
      </c>
      <c r="L16" s="362">
        <v>0</v>
      </c>
      <c r="M16" s="362">
        <v>0</v>
      </c>
      <c r="N16" s="282">
        <f t="shared" si="0"/>
        <v>0</v>
      </c>
    </row>
    <row r="17" spans="1:16" s="20" customFormat="1" ht="20.100000000000001" customHeight="1" x14ac:dyDescent="0.3">
      <c r="A17" s="115" t="s">
        <v>175</v>
      </c>
      <c r="B17" s="361">
        <v>80.960000000000008</v>
      </c>
      <c r="C17" s="361">
        <v>62.399999999999991</v>
      </c>
      <c r="D17" s="361">
        <v>74.149999999999991</v>
      </c>
      <c r="E17" s="361">
        <v>80.599999999999994</v>
      </c>
      <c r="F17" s="361">
        <v>239.02</v>
      </c>
      <c r="G17" s="361">
        <v>218.70999999999998</v>
      </c>
      <c r="H17" s="366">
        <v>249.03999999999996</v>
      </c>
      <c r="I17" s="366">
        <v>220.34000000000003</v>
      </c>
      <c r="J17" s="362">
        <v>194.92000000000004</v>
      </c>
      <c r="K17" s="362">
        <v>135.69</v>
      </c>
      <c r="L17" s="362">
        <v>73.67</v>
      </c>
      <c r="M17" s="362">
        <v>76.489999999999995</v>
      </c>
      <c r="N17" s="282">
        <f t="shared" si="0"/>
        <v>1705.99</v>
      </c>
    </row>
    <row r="18" spans="1:16" s="177" customFormat="1" ht="20.100000000000001" customHeight="1" x14ac:dyDescent="0.3">
      <c r="A18" s="176" t="s">
        <v>388</v>
      </c>
      <c r="B18" s="361">
        <v>0</v>
      </c>
      <c r="C18" s="361">
        <v>0</v>
      </c>
      <c r="D18" s="361">
        <v>0</v>
      </c>
      <c r="E18" s="361">
        <v>0</v>
      </c>
      <c r="F18" s="361">
        <v>0</v>
      </c>
      <c r="G18" s="361">
        <v>0</v>
      </c>
      <c r="H18" s="366">
        <v>0</v>
      </c>
      <c r="I18" s="366">
        <v>0</v>
      </c>
      <c r="J18" s="362">
        <v>0</v>
      </c>
      <c r="K18" s="362">
        <v>0</v>
      </c>
      <c r="L18" s="362">
        <v>0</v>
      </c>
      <c r="M18" s="362">
        <v>0</v>
      </c>
      <c r="N18" s="282">
        <f t="shared" si="0"/>
        <v>0</v>
      </c>
      <c r="P18" s="242"/>
    </row>
    <row r="19" spans="1:16" s="65" customFormat="1" ht="20.100000000000001" customHeight="1" x14ac:dyDescent="0.2">
      <c r="A19" s="196" t="s">
        <v>22</v>
      </c>
      <c r="B19" s="367">
        <f>SUM(B5:B18)</f>
        <v>158569.63000000006</v>
      </c>
      <c r="C19" s="367">
        <f t="shared" ref="C19:M19" si="1">SUM(C5:C18)</f>
        <v>148492.62000000008</v>
      </c>
      <c r="D19" s="367">
        <f t="shared" si="1"/>
        <v>151902.86999999997</v>
      </c>
      <c r="E19" s="367">
        <f t="shared" si="1"/>
        <v>154779.20999999996</v>
      </c>
      <c r="F19" s="367">
        <f t="shared" si="1"/>
        <v>151723.30999999997</v>
      </c>
      <c r="G19" s="367">
        <f t="shared" si="1"/>
        <v>137193.61999999997</v>
      </c>
      <c r="H19" s="367">
        <f t="shared" si="1"/>
        <v>156631.69999999995</v>
      </c>
      <c r="I19" s="367">
        <f t="shared" si="1"/>
        <v>154488.5</v>
      </c>
      <c r="J19" s="367">
        <f t="shared" si="1"/>
        <v>139007.01000000007</v>
      </c>
      <c r="K19" s="367">
        <f t="shared" si="1"/>
        <v>160974.08999999997</v>
      </c>
      <c r="L19" s="367">
        <f t="shared" si="1"/>
        <v>155679.41000000012</v>
      </c>
      <c r="M19" s="367">
        <f t="shared" si="1"/>
        <v>162451.00999999995</v>
      </c>
      <c r="N19" s="282">
        <f t="shared" ref="N19" si="2">SUM(B19:M19)</f>
        <v>1831892.9800000002</v>
      </c>
    </row>
    <row r="20" spans="1:16" x14ac:dyDescent="0.25">
      <c r="A20" s="127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20"/>
    </row>
    <row r="21" spans="1:16" x14ac:dyDescent="0.25">
      <c r="A21" s="40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368"/>
      <c r="B22" s="368"/>
      <c r="C22" s="369"/>
      <c r="D22" s="368"/>
      <c r="E22" s="369"/>
      <c r="F22" s="368"/>
    </row>
    <row r="23" spans="1:16" x14ac:dyDescent="0.25">
      <c r="A23" s="368"/>
      <c r="B23" s="368"/>
      <c r="C23" s="369"/>
      <c r="D23" s="368"/>
      <c r="E23" s="369"/>
      <c r="F23" s="368"/>
    </row>
    <row r="24" spans="1:16" x14ac:dyDescent="0.25">
      <c r="A24" s="368"/>
      <c r="B24" s="368"/>
      <c r="C24" s="369"/>
      <c r="D24" s="368"/>
      <c r="E24" s="369"/>
      <c r="F24" s="368"/>
    </row>
    <row r="25" spans="1:16" x14ac:dyDescent="0.25">
      <c r="A25" s="368"/>
      <c r="B25" s="368"/>
      <c r="C25" s="369"/>
      <c r="D25" s="368"/>
      <c r="E25" s="369"/>
      <c r="F25" s="368"/>
    </row>
    <row r="26" spans="1:16" x14ac:dyDescent="0.25">
      <c r="A26" s="368"/>
      <c r="B26" s="368"/>
      <c r="C26" s="369"/>
      <c r="D26" s="368"/>
      <c r="E26" s="369"/>
      <c r="F26" s="368"/>
    </row>
    <row r="27" spans="1:16" x14ac:dyDescent="0.25">
      <c r="A27" s="368"/>
      <c r="B27" s="368"/>
      <c r="C27" s="369"/>
      <c r="D27" s="368"/>
      <c r="E27" s="369"/>
      <c r="F27" s="368"/>
    </row>
    <row r="28" spans="1:16" x14ac:dyDescent="0.25">
      <c r="A28" s="368"/>
      <c r="B28" s="368"/>
      <c r="C28" s="369"/>
      <c r="D28" s="368"/>
      <c r="E28" s="369"/>
      <c r="F28" s="368"/>
    </row>
    <row r="29" spans="1:16" x14ac:dyDescent="0.25">
      <c r="A29" s="368"/>
      <c r="B29" s="368"/>
      <c r="C29" s="369"/>
      <c r="D29" s="368"/>
      <c r="E29" s="369"/>
      <c r="F29" s="368"/>
    </row>
    <row r="30" spans="1:16" x14ac:dyDescent="0.25">
      <c r="A30" s="368"/>
      <c r="B30" s="368"/>
      <c r="C30" s="369"/>
      <c r="D30" s="368"/>
      <c r="E30" s="369"/>
      <c r="F30" s="368"/>
    </row>
    <row r="31" spans="1:16" x14ac:dyDescent="0.25">
      <c r="A31" s="368"/>
      <c r="B31" s="368"/>
      <c r="C31" s="369"/>
      <c r="D31" s="368"/>
      <c r="E31" s="369"/>
      <c r="F31" s="368"/>
    </row>
    <row r="32" spans="1:16" x14ac:dyDescent="0.25">
      <c r="A32" s="368"/>
      <c r="B32" s="368"/>
      <c r="C32" s="369"/>
      <c r="D32" s="368"/>
      <c r="E32" s="369"/>
      <c r="F32" s="368"/>
    </row>
    <row r="33" spans="1:6" x14ac:dyDescent="0.25">
      <c r="A33" s="368"/>
      <c r="B33" s="368"/>
      <c r="C33" s="369"/>
      <c r="D33" s="368"/>
      <c r="E33" s="369"/>
      <c r="F33" s="368"/>
    </row>
    <row r="34" spans="1:6" x14ac:dyDescent="0.25">
      <c r="A34" s="368"/>
      <c r="B34" s="368"/>
      <c r="C34" s="369"/>
      <c r="D34" s="368"/>
      <c r="E34" s="369"/>
      <c r="F34" s="368"/>
    </row>
    <row r="35" spans="1:6" x14ac:dyDescent="0.25">
      <c r="A35" s="368"/>
      <c r="B35" s="368"/>
      <c r="C35" s="369"/>
      <c r="D35" s="368"/>
      <c r="E35" s="369"/>
      <c r="F35" s="368"/>
    </row>
    <row r="36" spans="1:6" x14ac:dyDescent="0.25">
      <c r="A36" s="368"/>
      <c r="B36" s="368"/>
      <c r="C36" s="369"/>
      <c r="D36" s="368"/>
      <c r="E36" s="369"/>
      <c r="F36" s="368"/>
    </row>
    <row r="37" spans="1:6" x14ac:dyDescent="0.25">
      <c r="A37" s="368"/>
      <c r="B37" s="368"/>
      <c r="C37" s="369"/>
      <c r="D37" s="368"/>
      <c r="E37" s="369"/>
      <c r="F37" s="368"/>
    </row>
    <row r="38" spans="1:6" x14ac:dyDescent="0.25">
      <c r="A38" s="368"/>
      <c r="B38" s="368"/>
      <c r="C38" s="369"/>
      <c r="D38" s="368"/>
      <c r="E38" s="369"/>
      <c r="F38" s="368"/>
    </row>
    <row r="39" spans="1:6" x14ac:dyDescent="0.25">
      <c r="A39" s="368"/>
      <c r="B39" s="368"/>
      <c r="C39" s="369"/>
      <c r="D39" s="368"/>
      <c r="E39" s="369"/>
      <c r="F39" s="368"/>
    </row>
    <row r="40" spans="1:6" x14ac:dyDescent="0.25">
      <c r="A40" s="368"/>
      <c r="B40" s="368"/>
      <c r="C40" s="369"/>
      <c r="D40" s="368"/>
      <c r="E40" s="369"/>
      <c r="F40" s="368"/>
    </row>
    <row r="41" spans="1:6" x14ac:dyDescent="0.25">
      <c r="A41" s="368"/>
      <c r="B41" s="368"/>
      <c r="C41" s="369"/>
      <c r="D41" s="368"/>
      <c r="E41" s="369"/>
      <c r="F41" s="368"/>
    </row>
    <row r="42" spans="1:6" x14ac:dyDescent="0.25">
      <c r="A42" s="368"/>
      <c r="B42" s="368"/>
      <c r="C42" s="369"/>
      <c r="D42" s="368"/>
      <c r="E42" s="369"/>
      <c r="F42" s="368"/>
    </row>
    <row r="43" spans="1:6" x14ac:dyDescent="0.25">
      <c r="A43" s="368"/>
      <c r="B43" s="368"/>
      <c r="C43" s="369"/>
      <c r="D43" s="368"/>
      <c r="E43" s="369"/>
      <c r="F43" s="368"/>
    </row>
    <row r="44" spans="1:6" x14ac:dyDescent="0.25">
      <c r="A44" s="368"/>
      <c r="B44" s="368"/>
      <c r="C44" s="369"/>
      <c r="D44" s="368"/>
      <c r="E44" s="369"/>
      <c r="F44" s="368"/>
    </row>
    <row r="45" spans="1:6" x14ac:dyDescent="0.25">
      <c r="A45" s="368"/>
      <c r="B45" s="368"/>
      <c r="C45" s="369"/>
      <c r="D45" s="368"/>
      <c r="E45" s="369"/>
      <c r="F45" s="368"/>
    </row>
    <row r="46" spans="1:6" x14ac:dyDescent="0.25">
      <c r="A46" s="368"/>
      <c r="B46" s="368"/>
      <c r="C46" s="369"/>
      <c r="D46" s="368"/>
      <c r="E46" s="369"/>
      <c r="F46" s="368"/>
    </row>
    <row r="47" spans="1:6" x14ac:dyDescent="0.25">
      <c r="A47" s="368"/>
      <c r="B47" s="368"/>
      <c r="C47" s="369"/>
      <c r="D47" s="368"/>
      <c r="E47" s="369"/>
      <c r="F47" s="368"/>
    </row>
    <row r="48" spans="1:6" x14ac:dyDescent="0.25">
      <c r="A48" s="368"/>
      <c r="B48" s="368"/>
      <c r="C48" s="369"/>
      <c r="D48" s="368"/>
      <c r="E48" s="369"/>
      <c r="F48" s="368"/>
    </row>
    <row r="49" spans="1:6" x14ac:dyDescent="0.25">
      <c r="A49" s="368"/>
      <c r="B49" s="368"/>
      <c r="C49" s="369"/>
      <c r="D49" s="368"/>
      <c r="E49" s="369"/>
      <c r="F49" s="368"/>
    </row>
    <row r="50" spans="1:6" x14ac:dyDescent="0.25">
      <c r="A50" s="368"/>
      <c r="B50" s="368"/>
      <c r="C50" s="369"/>
      <c r="D50" s="368"/>
      <c r="E50" s="369"/>
      <c r="F50" s="368"/>
    </row>
    <row r="51" spans="1:6" x14ac:dyDescent="0.25">
      <c r="A51" s="368"/>
      <c r="B51" s="368"/>
      <c r="C51" s="369"/>
      <c r="D51" s="368"/>
      <c r="E51" s="369"/>
      <c r="F51" s="368"/>
    </row>
    <row r="52" spans="1:6" x14ac:dyDescent="0.25">
      <c r="A52" s="368"/>
      <c r="B52" s="368"/>
      <c r="C52" s="369"/>
      <c r="D52" s="368"/>
      <c r="E52" s="369"/>
      <c r="F52" s="368"/>
    </row>
    <row r="53" spans="1:6" x14ac:dyDescent="0.25">
      <c r="A53" s="368"/>
      <c r="B53" s="368"/>
      <c r="C53" s="369"/>
      <c r="D53" s="368"/>
      <c r="E53" s="369"/>
      <c r="F53" s="368"/>
    </row>
    <row r="54" spans="1:6" x14ac:dyDescent="0.25">
      <c r="A54" s="368"/>
      <c r="B54" s="368"/>
      <c r="C54" s="369"/>
      <c r="D54" s="368"/>
      <c r="E54" s="369"/>
      <c r="F54" s="368"/>
    </row>
    <row r="55" spans="1:6" x14ac:dyDescent="0.25">
      <c r="A55" s="368"/>
      <c r="B55" s="368"/>
      <c r="C55" s="369"/>
      <c r="D55" s="368"/>
      <c r="E55" s="369"/>
      <c r="F55" s="368"/>
    </row>
    <row r="56" spans="1:6" x14ac:dyDescent="0.25">
      <c r="A56" s="368"/>
      <c r="B56" s="368"/>
      <c r="C56" s="369"/>
      <c r="D56" s="368"/>
      <c r="E56" s="369"/>
      <c r="F56" s="368"/>
    </row>
    <row r="57" spans="1:6" x14ac:dyDescent="0.25">
      <c r="A57" s="368"/>
      <c r="B57" s="368"/>
      <c r="C57" s="369"/>
      <c r="D57" s="368"/>
      <c r="E57" s="369"/>
      <c r="F57" s="368"/>
    </row>
    <row r="58" spans="1:6" x14ac:dyDescent="0.25">
      <c r="A58" s="368"/>
      <c r="B58" s="368"/>
      <c r="C58" s="369"/>
      <c r="D58" s="368"/>
      <c r="E58" s="369"/>
      <c r="F58" s="368"/>
    </row>
    <row r="59" spans="1:6" x14ac:dyDescent="0.25">
      <c r="A59" s="368"/>
      <c r="B59" s="368"/>
      <c r="C59" s="369"/>
      <c r="D59" s="368"/>
      <c r="E59" s="369"/>
      <c r="F59" s="368"/>
    </row>
    <row r="60" spans="1:6" x14ac:dyDescent="0.25">
      <c r="A60" s="368"/>
      <c r="B60" s="368"/>
      <c r="C60" s="369"/>
      <c r="D60" s="368"/>
      <c r="E60" s="369"/>
      <c r="F60" s="368"/>
    </row>
    <row r="61" spans="1:6" x14ac:dyDescent="0.25">
      <c r="A61" s="368"/>
      <c r="B61" s="368"/>
      <c r="C61" s="369"/>
      <c r="D61" s="368"/>
      <c r="E61" s="369"/>
      <c r="F61" s="368"/>
    </row>
    <row r="62" spans="1:6" x14ac:dyDescent="0.25">
      <c r="A62" s="368"/>
      <c r="B62" s="368"/>
      <c r="C62" s="369"/>
      <c r="D62" s="368"/>
      <c r="E62" s="369"/>
      <c r="F62" s="368"/>
    </row>
    <row r="63" spans="1:6" x14ac:dyDescent="0.25">
      <c r="A63" s="368"/>
      <c r="B63" s="368"/>
      <c r="C63" s="369"/>
      <c r="D63" s="368"/>
      <c r="E63" s="369"/>
      <c r="F63" s="368"/>
    </row>
    <row r="64" spans="1:6" x14ac:dyDescent="0.25">
      <c r="A64" s="368"/>
      <c r="B64" s="368"/>
      <c r="C64" s="369"/>
      <c r="D64" s="368"/>
      <c r="E64" s="369"/>
      <c r="F64" s="368"/>
    </row>
    <row r="65" spans="1:6" x14ac:dyDescent="0.25">
      <c r="A65" s="368"/>
      <c r="B65" s="368"/>
      <c r="C65" s="369"/>
      <c r="D65" s="368"/>
      <c r="E65" s="369"/>
      <c r="F65" s="368"/>
    </row>
    <row r="66" spans="1:6" x14ac:dyDescent="0.25">
      <c r="A66" s="368"/>
      <c r="B66" s="368"/>
      <c r="C66" s="369"/>
      <c r="D66" s="368"/>
      <c r="E66" s="369"/>
      <c r="F66" s="368"/>
    </row>
    <row r="67" spans="1:6" x14ac:dyDescent="0.25">
      <c r="A67" s="368"/>
      <c r="B67" s="368"/>
      <c r="C67" s="369"/>
      <c r="D67" s="368"/>
      <c r="E67" s="369"/>
      <c r="F67" s="368"/>
    </row>
    <row r="68" spans="1:6" x14ac:dyDescent="0.25">
      <c r="A68" s="368"/>
      <c r="B68" s="368"/>
      <c r="C68" s="369"/>
      <c r="D68" s="368"/>
      <c r="E68" s="369"/>
      <c r="F68" s="368"/>
    </row>
    <row r="69" spans="1:6" x14ac:dyDescent="0.25">
      <c r="A69" s="368"/>
      <c r="B69" s="368"/>
      <c r="C69" s="369"/>
      <c r="D69" s="368"/>
      <c r="E69" s="369"/>
      <c r="F69" s="368"/>
    </row>
    <row r="70" spans="1:6" x14ac:dyDescent="0.25">
      <c r="A70" s="368"/>
      <c r="B70" s="368"/>
      <c r="C70" s="369"/>
      <c r="D70" s="368"/>
      <c r="E70" s="369"/>
      <c r="F70" s="368"/>
    </row>
    <row r="71" spans="1:6" x14ac:dyDescent="0.25">
      <c r="A71" s="368"/>
      <c r="B71" s="368"/>
      <c r="C71" s="369"/>
      <c r="D71" s="368"/>
      <c r="E71" s="369"/>
      <c r="F71" s="368"/>
    </row>
    <row r="72" spans="1:6" x14ac:dyDescent="0.25">
      <c r="A72" s="368"/>
      <c r="B72" s="368"/>
      <c r="C72" s="369"/>
      <c r="D72" s="368"/>
      <c r="E72" s="369"/>
      <c r="F72" s="368"/>
    </row>
    <row r="73" spans="1:6" x14ac:dyDescent="0.25">
      <c r="A73" s="368"/>
      <c r="B73" s="368"/>
      <c r="C73" s="369"/>
      <c r="D73" s="368"/>
      <c r="E73" s="369"/>
      <c r="F73" s="368"/>
    </row>
    <row r="74" spans="1:6" x14ac:dyDescent="0.25">
      <c r="A74" s="368"/>
      <c r="B74" s="368"/>
      <c r="C74" s="369"/>
      <c r="D74" s="368"/>
      <c r="E74" s="369"/>
      <c r="F74" s="368"/>
    </row>
    <row r="75" spans="1:6" x14ac:dyDescent="0.25">
      <c r="A75" s="368"/>
      <c r="B75" s="368"/>
      <c r="C75" s="369"/>
      <c r="D75" s="368"/>
      <c r="E75" s="369"/>
      <c r="F75" s="368"/>
    </row>
    <row r="76" spans="1:6" x14ac:dyDescent="0.25">
      <c r="A76" s="368"/>
      <c r="B76" s="368"/>
      <c r="C76" s="369"/>
      <c r="D76" s="368"/>
      <c r="E76" s="369"/>
      <c r="F76" s="368"/>
    </row>
    <row r="77" spans="1:6" x14ac:dyDescent="0.25">
      <c r="A77" s="368"/>
      <c r="B77" s="368"/>
      <c r="C77" s="369"/>
      <c r="D77" s="368"/>
      <c r="E77" s="369"/>
      <c r="F77" s="368"/>
    </row>
    <row r="78" spans="1:6" x14ac:dyDescent="0.25">
      <c r="A78" s="368"/>
      <c r="B78" s="368"/>
      <c r="C78" s="369"/>
      <c r="D78" s="368"/>
      <c r="E78" s="369"/>
      <c r="F78" s="368"/>
    </row>
    <row r="79" spans="1:6" x14ac:dyDescent="0.25">
      <c r="A79" s="368"/>
      <c r="B79" s="368"/>
      <c r="C79" s="369"/>
      <c r="D79" s="368"/>
      <c r="E79" s="369"/>
      <c r="F79" s="368"/>
    </row>
    <row r="80" spans="1:6" x14ac:dyDescent="0.25">
      <c r="A80" s="368"/>
      <c r="B80" s="368"/>
      <c r="C80" s="369"/>
      <c r="D80" s="368"/>
      <c r="E80" s="369"/>
      <c r="F80" s="368"/>
    </row>
    <row r="81" spans="1:6" x14ac:dyDescent="0.25">
      <c r="A81" s="368"/>
      <c r="B81" s="368"/>
      <c r="C81" s="369"/>
      <c r="D81" s="368"/>
      <c r="E81" s="369"/>
      <c r="F81" s="368"/>
    </row>
    <row r="82" spans="1:6" x14ac:dyDescent="0.25">
      <c r="A82" s="368"/>
      <c r="B82" s="368"/>
      <c r="C82" s="369"/>
      <c r="D82" s="368"/>
      <c r="E82" s="369"/>
      <c r="F82" s="368"/>
    </row>
    <row r="83" spans="1:6" x14ac:dyDescent="0.25">
      <c r="A83" s="368"/>
      <c r="B83" s="368"/>
      <c r="C83" s="369"/>
      <c r="D83" s="368"/>
      <c r="E83" s="369"/>
      <c r="F83" s="368"/>
    </row>
    <row r="84" spans="1:6" x14ac:dyDescent="0.25">
      <c r="A84" s="368"/>
      <c r="B84" s="368"/>
      <c r="C84" s="369"/>
      <c r="D84" s="368"/>
      <c r="E84" s="369"/>
      <c r="F84" s="368"/>
    </row>
    <row r="85" spans="1:6" x14ac:dyDescent="0.25">
      <c r="A85" s="368"/>
      <c r="B85" s="368"/>
      <c r="C85" s="369"/>
      <c r="D85" s="368"/>
      <c r="E85" s="369"/>
      <c r="F85" s="368"/>
    </row>
    <row r="86" spans="1:6" x14ac:dyDescent="0.25">
      <c r="A86" s="368"/>
      <c r="B86" s="368"/>
      <c r="C86" s="369"/>
      <c r="D86" s="368"/>
      <c r="E86" s="369"/>
      <c r="F86" s="368"/>
    </row>
    <row r="87" spans="1:6" x14ac:dyDescent="0.25">
      <c r="A87" s="368"/>
      <c r="B87" s="368"/>
      <c r="C87" s="369"/>
      <c r="D87" s="368"/>
      <c r="E87" s="369"/>
      <c r="F87" s="368"/>
    </row>
    <row r="88" spans="1:6" x14ac:dyDescent="0.25">
      <c r="A88" s="368"/>
      <c r="B88" s="368"/>
      <c r="C88" s="369"/>
      <c r="D88" s="368"/>
      <c r="E88" s="369"/>
      <c r="F88" s="368"/>
    </row>
    <row r="89" spans="1:6" x14ac:dyDescent="0.25">
      <c r="A89" s="368"/>
      <c r="B89" s="368"/>
      <c r="C89" s="369"/>
      <c r="D89" s="368"/>
      <c r="E89" s="369"/>
      <c r="F89" s="368"/>
    </row>
    <row r="90" spans="1:6" x14ac:dyDescent="0.25">
      <c r="A90" s="368"/>
      <c r="B90" s="368"/>
      <c r="C90" s="369"/>
      <c r="D90" s="368"/>
      <c r="E90" s="369"/>
      <c r="F90" s="368"/>
    </row>
    <row r="91" spans="1:6" x14ac:dyDescent="0.25">
      <c r="A91" s="368"/>
      <c r="B91" s="368"/>
      <c r="C91" s="369"/>
      <c r="D91" s="368"/>
      <c r="E91" s="369"/>
      <c r="F91" s="368"/>
    </row>
    <row r="92" spans="1:6" x14ac:dyDescent="0.25">
      <c r="A92" s="368"/>
      <c r="B92" s="368"/>
      <c r="C92" s="369"/>
      <c r="D92" s="368"/>
      <c r="E92" s="369"/>
      <c r="F92" s="368"/>
    </row>
    <row r="93" spans="1:6" x14ac:dyDescent="0.25">
      <c r="A93" s="368"/>
      <c r="B93" s="368"/>
      <c r="C93" s="369"/>
      <c r="D93" s="368"/>
      <c r="E93" s="369"/>
      <c r="F93" s="368"/>
    </row>
    <row r="94" spans="1:6" x14ac:dyDescent="0.25">
      <c r="A94" s="368"/>
      <c r="B94" s="368"/>
      <c r="C94" s="369"/>
      <c r="D94" s="368"/>
      <c r="E94" s="369"/>
      <c r="F94" s="368"/>
    </row>
    <row r="95" spans="1:6" x14ac:dyDescent="0.25">
      <c r="A95" s="368"/>
      <c r="B95" s="368"/>
      <c r="C95" s="369"/>
      <c r="D95" s="368"/>
      <c r="E95" s="369"/>
      <c r="F95" s="368"/>
    </row>
    <row r="96" spans="1:6" x14ac:dyDescent="0.25">
      <c r="A96" s="368"/>
      <c r="B96" s="368"/>
      <c r="C96" s="369"/>
      <c r="D96" s="368"/>
      <c r="E96" s="369"/>
      <c r="F96" s="368"/>
    </row>
    <row r="97" spans="1:6" x14ac:dyDescent="0.25">
      <c r="A97" s="368"/>
      <c r="B97" s="368"/>
      <c r="C97" s="369"/>
      <c r="D97" s="368"/>
      <c r="E97" s="369"/>
      <c r="F97" s="368"/>
    </row>
    <row r="98" spans="1:6" x14ac:dyDescent="0.25">
      <c r="A98" s="368"/>
      <c r="B98" s="368"/>
      <c r="C98" s="369"/>
      <c r="D98" s="368"/>
      <c r="E98" s="369"/>
      <c r="F98" s="368"/>
    </row>
    <row r="99" spans="1:6" x14ac:dyDescent="0.25">
      <c r="A99" s="368"/>
      <c r="B99" s="368"/>
      <c r="C99" s="369"/>
      <c r="D99" s="368"/>
      <c r="E99" s="369"/>
      <c r="F99" s="368"/>
    </row>
    <row r="100" spans="1:6" x14ac:dyDescent="0.25">
      <c r="A100" s="368"/>
      <c r="B100" s="368"/>
      <c r="C100" s="369"/>
      <c r="D100" s="368"/>
      <c r="E100" s="369"/>
      <c r="F100" s="368"/>
    </row>
    <row r="101" spans="1:6" x14ac:dyDescent="0.25">
      <c r="A101" s="368"/>
      <c r="B101" s="368"/>
      <c r="C101" s="369"/>
      <c r="D101" s="368"/>
      <c r="E101" s="369"/>
      <c r="F101" s="368"/>
    </row>
    <row r="102" spans="1:6" x14ac:dyDescent="0.25">
      <c r="A102" s="368"/>
      <c r="B102" s="368"/>
      <c r="C102" s="369"/>
      <c r="D102" s="368"/>
      <c r="E102" s="369"/>
      <c r="F102" s="368"/>
    </row>
    <row r="103" spans="1:6" x14ac:dyDescent="0.25">
      <c r="A103" s="368"/>
      <c r="B103" s="368"/>
      <c r="C103" s="369"/>
      <c r="D103" s="368"/>
      <c r="E103" s="369"/>
      <c r="F103" s="368"/>
    </row>
    <row r="104" spans="1:6" x14ac:dyDescent="0.25">
      <c r="A104" s="368"/>
      <c r="B104" s="368"/>
      <c r="C104" s="369"/>
      <c r="D104" s="368"/>
      <c r="E104" s="369"/>
      <c r="F104" s="368"/>
    </row>
    <row r="105" spans="1:6" x14ac:dyDescent="0.25">
      <c r="A105" s="368"/>
      <c r="B105" s="368"/>
      <c r="C105" s="369"/>
      <c r="D105" s="368"/>
      <c r="E105" s="369"/>
      <c r="F105" s="368"/>
    </row>
    <row r="106" spans="1:6" x14ac:dyDescent="0.25">
      <c r="A106" s="368"/>
      <c r="B106" s="368"/>
      <c r="C106" s="369"/>
      <c r="D106" s="368"/>
      <c r="E106" s="369"/>
      <c r="F106" s="368"/>
    </row>
    <row r="107" spans="1:6" x14ac:dyDescent="0.25">
      <c r="A107" s="368"/>
      <c r="B107" s="368"/>
      <c r="C107" s="369"/>
      <c r="D107" s="368"/>
      <c r="E107" s="369"/>
      <c r="F107" s="368"/>
    </row>
    <row r="108" spans="1:6" x14ac:dyDescent="0.25">
      <c r="A108" s="368"/>
      <c r="B108" s="368"/>
      <c r="C108" s="369"/>
      <c r="D108" s="368"/>
      <c r="E108" s="369"/>
      <c r="F108" s="368"/>
    </row>
    <row r="109" spans="1:6" x14ac:dyDescent="0.25">
      <c r="A109" s="368"/>
      <c r="B109" s="368"/>
      <c r="C109" s="369"/>
      <c r="D109" s="368"/>
      <c r="E109" s="369"/>
      <c r="F109" s="368"/>
    </row>
    <row r="110" spans="1:6" x14ac:dyDescent="0.25">
      <c r="A110" s="368"/>
      <c r="B110" s="368"/>
      <c r="C110" s="369"/>
      <c r="D110" s="368"/>
      <c r="E110" s="369"/>
      <c r="F110" s="368"/>
    </row>
    <row r="111" spans="1:6" x14ac:dyDescent="0.25">
      <c r="A111" s="368"/>
      <c r="B111" s="368"/>
      <c r="C111" s="369"/>
      <c r="D111" s="368"/>
      <c r="E111" s="369"/>
      <c r="F111" s="368"/>
    </row>
    <row r="112" spans="1:6" x14ac:dyDescent="0.25">
      <c r="A112" s="368"/>
      <c r="B112" s="368"/>
      <c r="C112" s="369"/>
      <c r="D112" s="368"/>
      <c r="E112" s="369"/>
      <c r="F112" s="368"/>
    </row>
    <row r="113" spans="1:6" x14ac:dyDescent="0.25">
      <c r="A113" s="368"/>
      <c r="B113" s="368"/>
      <c r="C113" s="369"/>
      <c r="D113" s="368"/>
      <c r="E113" s="369"/>
      <c r="F113" s="368"/>
    </row>
    <row r="114" spans="1:6" x14ac:dyDescent="0.25">
      <c r="A114" s="368"/>
      <c r="B114" s="368"/>
      <c r="C114" s="369"/>
      <c r="D114" s="368"/>
      <c r="E114" s="369"/>
      <c r="F114" s="368"/>
    </row>
    <row r="115" spans="1:6" x14ac:dyDescent="0.25">
      <c r="A115" s="368"/>
      <c r="B115" s="368"/>
      <c r="C115" s="369"/>
      <c r="D115" s="368"/>
      <c r="E115" s="369"/>
      <c r="F115" s="368"/>
    </row>
    <row r="116" spans="1:6" x14ac:dyDescent="0.25">
      <c r="A116" s="368"/>
      <c r="B116" s="368"/>
      <c r="C116" s="369"/>
      <c r="D116" s="368"/>
      <c r="E116" s="369"/>
      <c r="F116" s="368"/>
    </row>
    <row r="117" spans="1:6" x14ac:dyDescent="0.25">
      <c r="A117" s="368"/>
      <c r="B117" s="368"/>
      <c r="C117" s="369"/>
      <c r="D117" s="368"/>
      <c r="E117" s="369"/>
      <c r="F117" s="368"/>
    </row>
    <row r="118" spans="1:6" x14ac:dyDescent="0.25">
      <c r="A118" s="368"/>
      <c r="B118" s="368"/>
      <c r="C118" s="369"/>
      <c r="D118" s="368"/>
      <c r="E118" s="369"/>
      <c r="F118" s="368"/>
    </row>
    <row r="119" spans="1:6" x14ac:dyDescent="0.25">
      <c r="A119" s="368"/>
      <c r="B119" s="368"/>
      <c r="C119" s="369"/>
      <c r="D119" s="368"/>
      <c r="E119" s="369"/>
      <c r="F119" s="368"/>
    </row>
    <row r="120" spans="1:6" x14ac:dyDescent="0.25">
      <c r="A120" s="368"/>
      <c r="B120" s="368"/>
      <c r="C120" s="369"/>
      <c r="D120" s="368"/>
      <c r="E120" s="369"/>
      <c r="F120" s="368"/>
    </row>
    <row r="121" spans="1:6" x14ac:dyDescent="0.25">
      <c r="A121" s="368"/>
      <c r="B121" s="368"/>
      <c r="C121" s="369"/>
      <c r="D121" s="368"/>
      <c r="E121" s="369"/>
      <c r="F121" s="368"/>
    </row>
    <row r="122" spans="1:6" x14ac:dyDescent="0.25">
      <c r="A122" s="368"/>
      <c r="B122" s="368"/>
      <c r="C122" s="369"/>
      <c r="D122" s="368"/>
      <c r="E122" s="369"/>
      <c r="F122" s="368"/>
    </row>
    <row r="123" spans="1:6" x14ac:dyDescent="0.25">
      <c r="A123" s="368"/>
      <c r="B123" s="368"/>
      <c r="C123" s="369"/>
      <c r="D123" s="368"/>
      <c r="E123" s="369"/>
      <c r="F123" s="368"/>
    </row>
    <row r="124" spans="1:6" x14ac:dyDescent="0.25">
      <c r="A124" s="368"/>
      <c r="B124" s="368"/>
      <c r="C124" s="369"/>
      <c r="D124" s="368"/>
      <c r="E124" s="369"/>
      <c r="F124" s="368"/>
    </row>
    <row r="125" spans="1:6" x14ac:dyDescent="0.25">
      <c r="A125" s="368"/>
      <c r="B125" s="368"/>
      <c r="C125" s="369"/>
      <c r="D125" s="368"/>
      <c r="E125" s="369"/>
      <c r="F125" s="368"/>
    </row>
    <row r="126" spans="1:6" x14ac:dyDescent="0.25">
      <c r="A126" s="368"/>
      <c r="B126" s="368"/>
      <c r="C126" s="369"/>
      <c r="D126" s="368"/>
      <c r="E126" s="369"/>
      <c r="F126" s="368"/>
    </row>
    <row r="127" spans="1:6" x14ac:dyDescent="0.25">
      <c r="A127" s="368"/>
      <c r="B127" s="368"/>
      <c r="C127" s="369"/>
      <c r="D127" s="368"/>
      <c r="E127" s="369"/>
      <c r="F127" s="368"/>
    </row>
    <row r="128" spans="1:6" x14ac:dyDescent="0.25">
      <c r="A128" s="368"/>
      <c r="B128" s="368"/>
      <c r="C128" s="369"/>
      <c r="D128" s="368"/>
      <c r="E128" s="369"/>
      <c r="F128" s="368"/>
    </row>
    <row r="129" spans="1:6" x14ac:dyDescent="0.25">
      <c r="A129" s="368"/>
      <c r="B129" s="368"/>
      <c r="C129" s="369"/>
      <c r="D129" s="368"/>
      <c r="E129" s="369"/>
      <c r="F129" s="368"/>
    </row>
    <row r="130" spans="1:6" x14ac:dyDescent="0.25">
      <c r="A130" s="368"/>
      <c r="B130" s="368"/>
      <c r="C130" s="369"/>
      <c r="D130" s="368"/>
      <c r="E130" s="369"/>
      <c r="F130" s="368"/>
    </row>
    <row r="131" spans="1:6" x14ac:dyDescent="0.25">
      <c r="A131" s="368"/>
      <c r="B131" s="368"/>
      <c r="C131" s="369"/>
      <c r="D131" s="368"/>
      <c r="E131" s="369"/>
      <c r="F131" s="368"/>
    </row>
    <row r="132" spans="1:6" x14ac:dyDescent="0.25">
      <c r="A132" s="368"/>
      <c r="B132" s="368"/>
      <c r="C132" s="369"/>
      <c r="D132" s="368"/>
      <c r="E132" s="369"/>
      <c r="F132" s="368"/>
    </row>
    <row r="133" spans="1:6" x14ac:dyDescent="0.25">
      <c r="A133" s="368"/>
      <c r="B133" s="368"/>
      <c r="C133" s="369"/>
      <c r="D133" s="368"/>
      <c r="E133" s="369"/>
      <c r="F133" s="368"/>
    </row>
    <row r="134" spans="1:6" x14ac:dyDescent="0.25">
      <c r="A134" s="368"/>
      <c r="B134" s="368"/>
      <c r="C134" s="369"/>
      <c r="D134" s="368"/>
      <c r="E134" s="369"/>
      <c r="F134" s="368"/>
    </row>
    <row r="135" spans="1:6" x14ac:dyDescent="0.25">
      <c r="A135" s="368"/>
      <c r="B135" s="368"/>
      <c r="C135" s="369"/>
      <c r="D135" s="368"/>
      <c r="E135" s="369"/>
      <c r="F135" s="368"/>
    </row>
    <row r="136" spans="1:6" x14ac:dyDescent="0.25">
      <c r="A136" s="368"/>
      <c r="B136" s="368"/>
      <c r="C136" s="369"/>
      <c r="D136" s="368"/>
      <c r="E136" s="369"/>
      <c r="F136" s="368"/>
    </row>
    <row r="137" spans="1:6" x14ac:dyDescent="0.25">
      <c r="A137" s="368"/>
      <c r="B137" s="368"/>
      <c r="C137" s="369"/>
      <c r="D137" s="368"/>
      <c r="E137" s="369"/>
      <c r="F137" s="368"/>
    </row>
    <row r="138" spans="1:6" x14ac:dyDescent="0.25">
      <c r="A138" s="368"/>
      <c r="B138" s="368"/>
      <c r="C138" s="369"/>
      <c r="D138" s="368"/>
      <c r="E138" s="369"/>
      <c r="F138" s="368"/>
    </row>
    <row r="139" spans="1:6" x14ac:dyDescent="0.25">
      <c r="A139" s="368"/>
      <c r="B139" s="368"/>
      <c r="C139" s="369"/>
      <c r="D139" s="368"/>
      <c r="E139" s="369"/>
      <c r="F139" s="368"/>
    </row>
    <row r="140" spans="1:6" x14ac:dyDescent="0.25">
      <c r="A140" s="368"/>
      <c r="B140" s="368"/>
      <c r="C140" s="369"/>
      <c r="D140" s="368"/>
      <c r="E140" s="369"/>
      <c r="F140" s="368"/>
    </row>
    <row r="141" spans="1:6" x14ac:dyDescent="0.25">
      <c r="A141" s="368"/>
      <c r="B141" s="368"/>
      <c r="C141" s="369"/>
      <c r="D141" s="368"/>
      <c r="E141" s="369"/>
      <c r="F141" s="368"/>
    </row>
    <row r="142" spans="1:6" x14ac:dyDescent="0.25">
      <c r="A142" s="368"/>
      <c r="B142" s="368"/>
      <c r="C142" s="369"/>
      <c r="D142" s="368"/>
      <c r="E142" s="369"/>
      <c r="F142" s="368"/>
    </row>
    <row r="143" spans="1:6" x14ac:dyDescent="0.25">
      <c r="A143" s="368"/>
      <c r="B143" s="368"/>
      <c r="C143" s="369"/>
      <c r="D143" s="368"/>
      <c r="E143" s="369"/>
      <c r="F143" s="368"/>
    </row>
    <row r="144" spans="1:6" x14ac:dyDescent="0.25">
      <c r="A144" s="368"/>
      <c r="B144" s="368"/>
      <c r="C144" s="369"/>
      <c r="D144" s="368"/>
      <c r="E144" s="369"/>
      <c r="F144" s="368"/>
    </row>
    <row r="145" spans="1:6" x14ac:dyDescent="0.25">
      <c r="A145" s="368"/>
      <c r="B145" s="368"/>
      <c r="C145" s="369"/>
      <c r="D145" s="368"/>
      <c r="E145" s="369"/>
      <c r="F145" s="368"/>
    </row>
    <row r="146" spans="1:6" x14ac:dyDescent="0.25">
      <c r="A146" s="368"/>
      <c r="B146" s="368"/>
      <c r="C146" s="369"/>
      <c r="D146" s="368"/>
      <c r="E146" s="369"/>
      <c r="F146" s="368"/>
    </row>
    <row r="147" spans="1:6" x14ac:dyDescent="0.25">
      <c r="A147" s="368"/>
      <c r="B147" s="368"/>
      <c r="C147" s="369"/>
      <c r="D147" s="368"/>
      <c r="E147" s="369"/>
      <c r="F147" s="368"/>
    </row>
    <row r="148" spans="1:6" x14ac:dyDescent="0.25">
      <c r="A148" s="368"/>
      <c r="B148" s="368"/>
      <c r="C148" s="369"/>
      <c r="D148" s="368"/>
      <c r="E148" s="369"/>
      <c r="F148" s="368"/>
    </row>
    <row r="149" spans="1:6" x14ac:dyDescent="0.25">
      <c r="A149" s="368"/>
      <c r="B149" s="368"/>
      <c r="C149" s="369"/>
      <c r="D149" s="368"/>
      <c r="E149" s="369"/>
      <c r="F149" s="368"/>
    </row>
    <row r="150" spans="1:6" x14ac:dyDescent="0.25">
      <c r="A150" s="368"/>
      <c r="B150" s="368"/>
      <c r="C150" s="369"/>
      <c r="D150" s="368"/>
      <c r="E150" s="369"/>
      <c r="F150" s="368"/>
    </row>
    <row r="151" spans="1:6" x14ac:dyDescent="0.25">
      <c r="A151" s="368"/>
      <c r="B151" s="368"/>
      <c r="C151" s="369"/>
      <c r="D151" s="368"/>
      <c r="E151" s="369"/>
      <c r="F151" s="368"/>
    </row>
    <row r="152" spans="1:6" x14ac:dyDescent="0.25">
      <c r="A152" s="368"/>
      <c r="B152" s="368"/>
      <c r="C152" s="369"/>
      <c r="D152" s="368"/>
      <c r="E152" s="369"/>
      <c r="F152" s="368"/>
    </row>
    <row r="153" spans="1:6" x14ac:dyDescent="0.25">
      <c r="A153" s="368"/>
      <c r="B153" s="368"/>
      <c r="C153" s="369"/>
      <c r="D153" s="368"/>
      <c r="E153" s="369"/>
      <c r="F153" s="368"/>
    </row>
    <row r="154" spans="1:6" x14ac:dyDescent="0.25">
      <c r="A154" s="368"/>
      <c r="B154" s="368"/>
      <c r="C154" s="369"/>
      <c r="D154" s="368"/>
      <c r="E154" s="369"/>
      <c r="F154" s="368"/>
    </row>
    <row r="155" spans="1:6" x14ac:dyDescent="0.25">
      <c r="A155" s="368"/>
      <c r="B155" s="368"/>
      <c r="C155" s="369"/>
      <c r="D155" s="368"/>
      <c r="E155" s="369"/>
      <c r="F155" s="368"/>
    </row>
    <row r="156" spans="1:6" x14ac:dyDescent="0.25">
      <c r="A156" s="368"/>
      <c r="B156" s="368"/>
      <c r="C156" s="369"/>
      <c r="D156" s="368"/>
      <c r="E156" s="369"/>
      <c r="F156" s="368"/>
    </row>
    <row r="157" spans="1:6" x14ac:dyDescent="0.25">
      <c r="A157" s="368"/>
      <c r="B157" s="368"/>
      <c r="C157" s="369"/>
      <c r="D157" s="368"/>
      <c r="E157" s="369"/>
      <c r="F157" s="368"/>
    </row>
    <row r="158" spans="1:6" x14ac:dyDescent="0.25">
      <c r="A158" s="368"/>
      <c r="B158" s="368"/>
      <c r="C158" s="369"/>
      <c r="D158" s="368"/>
      <c r="E158" s="369"/>
      <c r="F158" s="368"/>
    </row>
    <row r="159" spans="1:6" x14ac:dyDescent="0.25">
      <c r="A159" s="368"/>
      <c r="B159" s="368"/>
      <c r="C159" s="369"/>
      <c r="D159" s="368"/>
      <c r="E159" s="369"/>
      <c r="F159" s="368"/>
    </row>
    <row r="160" spans="1:6" x14ac:dyDescent="0.25">
      <c r="A160" s="368"/>
      <c r="B160" s="368"/>
      <c r="C160" s="369"/>
      <c r="D160" s="368"/>
      <c r="E160" s="369"/>
      <c r="F160" s="368"/>
    </row>
    <row r="161" spans="1:6" x14ac:dyDescent="0.25">
      <c r="A161" s="368"/>
      <c r="B161" s="368"/>
      <c r="C161" s="369"/>
      <c r="D161" s="368"/>
      <c r="E161" s="369"/>
      <c r="F161" s="368"/>
    </row>
    <row r="162" spans="1:6" x14ac:dyDescent="0.25">
      <c r="A162" s="368"/>
      <c r="B162" s="368"/>
      <c r="C162" s="369"/>
      <c r="D162" s="368"/>
      <c r="E162" s="369"/>
      <c r="F162" s="368"/>
    </row>
    <row r="163" spans="1:6" x14ac:dyDescent="0.25">
      <c r="A163" s="368"/>
      <c r="B163" s="368"/>
      <c r="C163" s="369"/>
      <c r="D163" s="368"/>
      <c r="E163" s="369"/>
      <c r="F163" s="368"/>
    </row>
    <row r="164" spans="1:6" x14ac:dyDescent="0.25">
      <c r="A164" s="368"/>
      <c r="B164" s="368"/>
      <c r="C164" s="369"/>
      <c r="D164" s="368"/>
      <c r="E164" s="369"/>
      <c r="F164" s="368"/>
    </row>
    <row r="165" spans="1:6" x14ac:dyDescent="0.25">
      <c r="A165" s="368"/>
      <c r="B165" s="368"/>
      <c r="C165" s="369"/>
      <c r="D165" s="368"/>
      <c r="E165" s="369"/>
      <c r="F165" s="368"/>
    </row>
    <row r="166" spans="1:6" x14ac:dyDescent="0.25">
      <c r="A166" s="368"/>
      <c r="B166" s="368"/>
      <c r="C166" s="369"/>
      <c r="D166" s="368"/>
      <c r="E166" s="369"/>
      <c r="F166" s="368"/>
    </row>
    <row r="167" spans="1:6" x14ac:dyDescent="0.25">
      <c r="A167" s="368"/>
      <c r="B167" s="368"/>
      <c r="C167" s="369"/>
      <c r="D167" s="368"/>
      <c r="E167" s="369"/>
      <c r="F167" s="368"/>
    </row>
    <row r="168" spans="1:6" x14ac:dyDescent="0.25">
      <c r="A168" s="368"/>
      <c r="B168" s="368"/>
      <c r="C168" s="369"/>
      <c r="D168" s="368"/>
      <c r="E168" s="369"/>
      <c r="F168" s="368"/>
    </row>
    <row r="169" spans="1:6" x14ac:dyDescent="0.25">
      <c r="A169" s="368"/>
      <c r="B169" s="368"/>
      <c r="C169" s="369"/>
      <c r="D169" s="368"/>
      <c r="E169" s="369"/>
      <c r="F169" s="368"/>
    </row>
    <row r="170" spans="1:6" x14ac:dyDescent="0.25">
      <c r="A170" s="368"/>
      <c r="B170" s="368"/>
      <c r="C170" s="369"/>
      <c r="D170" s="368"/>
      <c r="E170" s="369"/>
      <c r="F170" s="368"/>
    </row>
    <row r="171" spans="1:6" x14ac:dyDescent="0.25">
      <c r="A171" s="368"/>
      <c r="B171" s="368"/>
      <c r="C171" s="369"/>
      <c r="D171" s="368"/>
      <c r="E171" s="369"/>
      <c r="F171" s="368"/>
    </row>
    <row r="172" spans="1:6" x14ac:dyDescent="0.25">
      <c r="A172" s="368"/>
      <c r="B172" s="368"/>
      <c r="C172" s="369"/>
      <c r="D172" s="368"/>
      <c r="E172" s="369"/>
      <c r="F172" s="368"/>
    </row>
    <row r="173" spans="1:6" x14ac:dyDescent="0.25">
      <c r="A173" s="368"/>
      <c r="B173" s="368"/>
      <c r="C173" s="369"/>
      <c r="D173" s="368"/>
      <c r="E173" s="369"/>
      <c r="F173" s="368"/>
    </row>
    <row r="174" spans="1:6" x14ac:dyDescent="0.25">
      <c r="A174" s="368"/>
      <c r="B174" s="368"/>
      <c r="C174" s="369"/>
      <c r="D174" s="368"/>
      <c r="E174" s="369"/>
      <c r="F174" s="368"/>
    </row>
    <row r="175" spans="1:6" x14ac:dyDescent="0.25">
      <c r="A175" s="368"/>
      <c r="B175" s="368"/>
      <c r="C175" s="369"/>
      <c r="D175" s="368"/>
      <c r="E175" s="369"/>
      <c r="F175" s="368"/>
    </row>
    <row r="176" spans="1:6" x14ac:dyDescent="0.25">
      <c r="A176" s="368"/>
      <c r="B176" s="368"/>
      <c r="C176" s="369"/>
      <c r="D176" s="368"/>
      <c r="E176" s="369"/>
      <c r="F176" s="368"/>
    </row>
    <row r="177" spans="1:6" x14ac:dyDescent="0.25">
      <c r="A177" s="368"/>
      <c r="B177" s="368"/>
      <c r="C177" s="369"/>
      <c r="D177" s="368"/>
      <c r="E177" s="369"/>
      <c r="F177" s="368"/>
    </row>
    <row r="178" spans="1:6" x14ac:dyDescent="0.25">
      <c r="A178" s="368"/>
      <c r="B178" s="368"/>
      <c r="C178" s="369"/>
      <c r="D178" s="368"/>
      <c r="E178" s="369"/>
      <c r="F178" s="368"/>
    </row>
    <row r="179" spans="1:6" x14ac:dyDescent="0.25">
      <c r="A179" s="368"/>
      <c r="B179" s="368"/>
      <c r="C179" s="369"/>
      <c r="D179" s="368"/>
      <c r="E179" s="369"/>
      <c r="F179" s="368"/>
    </row>
    <row r="180" spans="1:6" x14ac:dyDescent="0.25">
      <c r="A180" s="368"/>
      <c r="B180" s="368"/>
      <c r="C180" s="369"/>
      <c r="D180" s="368"/>
      <c r="E180" s="369"/>
      <c r="F180" s="368"/>
    </row>
    <row r="181" spans="1:6" x14ac:dyDescent="0.25">
      <c r="A181" s="368"/>
      <c r="B181" s="368"/>
      <c r="C181" s="369"/>
      <c r="D181" s="368"/>
      <c r="E181" s="369"/>
      <c r="F181" s="368"/>
    </row>
    <row r="182" spans="1:6" x14ac:dyDescent="0.25">
      <c r="A182" s="368"/>
      <c r="B182" s="368"/>
      <c r="C182" s="369"/>
      <c r="D182" s="368"/>
      <c r="E182" s="369"/>
      <c r="F182" s="368"/>
    </row>
    <row r="183" spans="1:6" x14ac:dyDescent="0.25">
      <c r="A183" s="368"/>
      <c r="B183" s="368"/>
      <c r="C183" s="369"/>
      <c r="D183" s="368"/>
      <c r="E183" s="369"/>
      <c r="F183" s="368"/>
    </row>
    <row r="184" spans="1:6" x14ac:dyDescent="0.25">
      <c r="A184" s="368"/>
      <c r="B184" s="368"/>
      <c r="C184" s="369"/>
      <c r="D184" s="368"/>
      <c r="E184" s="369"/>
      <c r="F184" s="368"/>
    </row>
    <row r="185" spans="1:6" x14ac:dyDescent="0.25">
      <c r="A185" s="368"/>
      <c r="B185" s="368"/>
      <c r="C185" s="369"/>
      <c r="D185" s="368"/>
      <c r="E185" s="369"/>
      <c r="F185" s="368"/>
    </row>
    <row r="186" spans="1:6" x14ac:dyDescent="0.25">
      <c r="A186" s="368"/>
      <c r="B186" s="368"/>
      <c r="C186" s="369"/>
      <c r="D186" s="368"/>
      <c r="E186" s="369"/>
      <c r="F186" s="368"/>
    </row>
    <row r="187" spans="1:6" x14ac:dyDescent="0.25">
      <c r="A187" s="368"/>
      <c r="B187" s="368"/>
      <c r="C187" s="369"/>
      <c r="D187" s="368"/>
      <c r="E187" s="369"/>
      <c r="F187" s="368"/>
    </row>
    <row r="188" spans="1:6" x14ac:dyDescent="0.25">
      <c r="A188" s="368"/>
      <c r="B188" s="368"/>
      <c r="C188" s="369"/>
      <c r="D188" s="368"/>
      <c r="E188" s="369"/>
      <c r="F188" s="368"/>
    </row>
    <row r="189" spans="1:6" x14ac:dyDescent="0.25">
      <c r="A189" s="368"/>
      <c r="B189" s="368"/>
      <c r="C189" s="369"/>
      <c r="D189" s="368"/>
      <c r="E189" s="369"/>
      <c r="F189" s="368"/>
    </row>
    <row r="190" spans="1:6" x14ac:dyDescent="0.25">
      <c r="A190" s="368"/>
      <c r="B190" s="368"/>
      <c r="C190" s="369"/>
      <c r="D190" s="368"/>
      <c r="E190" s="369"/>
      <c r="F190" s="368"/>
    </row>
    <row r="191" spans="1:6" x14ac:dyDescent="0.25">
      <c r="A191" s="368"/>
      <c r="B191" s="368"/>
      <c r="C191" s="369"/>
      <c r="D191" s="368"/>
      <c r="E191" s="369"/>
      <c r="F191" s="368"/>
    </row>
    <row r="192" spans="1:6" x14ac:dyDescent="0.25">
      <c r="A192" s="368"/>
      <c r="B192" s="368"/>
      <c r="C192" s="369"/>
      <c r="D192" s="368"/>
      <c r="E192" s="369"/>
      <c r="F192" s="368"/>
    </row>
    <row r="193" spans="1:6" x14ac:dyDescent="0.25">
      <c r="A193" s="368"/>
      <c r="B193" s="368"/>
      <c r="C193" s="369"/>
      <c r="D193" s="368"/>
      <c r="E193" s="369"/>
      <c r="F193" s="368"/>
    </row>
    <row r="194" spans="1:6" x14ac:dyDescent="0.25">
      <c r="A194" s="368"/>
      <c r="B194" s="368"/>
      <c r="C194" s="369"/>
      <c r="D194" s="368"/>
      <c r="E194" s="369"/>
      <c r="F194" s="368"/>
    </row>
    <row r="195" spans="1:6" x14ac:dyDescent="0.25">
      <c r="A195" s="368"/>
      <c r="B195" s="368"/>
      <c r="C195" s="369"/>
      <c r="D195" s="368"/>
      <c r="E195" s="369"/>
      <c r="F195" s="368"/>
    </row>
    <row r="196" spans="1:6" x14ac:dyDescent="0.25">
      <c r="A196" s="368"/>
      <c r="B196" s="368"/>
      <c r="C196" s="369"/>
      <c r="D196" s="368"/>
      <c r="E196" s="369"/>
      <c r="F196" s="368"/>
    </row>
    <row r="197" spans="1:6" x14ac:dyDescent="0.25">
      <c r="A197" s="368"/>
      <c r="B197" s="368"/>
      <c r="C197" s="369"/>
      <c r="D197" s="368"/>
      <c r="E197" s="369"/>
      <c r="F197" s="368"/>
    </row>
    <row r="198" spans="1:6" x14ac:dyDescent="0.25">
      <c r="A198" s="368"/>
      <c r="B198" s="368"/>
      <c r="C198" s="369"/>
      <c r="D198" s="368"/>
      <c r="E198" s="369"/>
      <c r="F198" s="368"/>
    </row>
    <row r="199" spans="1:6" x14ac:dyDescent="0.25">
      <c r="A199" s="368"/>
      <c r="B199" s="368"/>
      <c r="C199" s="369"/>
      <c r="D199" s="368"/>
      <c r="E199" s="369"/>
      <c r="F199" s="368"/>
    </row>
    <row r="200" spans="1:6" x14ac:dyDescent="0.25">
      <c r="A200" s="368"/>
      <c r="B200" s="368"/>
      <c r="C200" s="369"/>
      <c r="D200" s="368"/>
      <c r="E200" s="369"/>
      <c r="F200" s="368"/>
    </row>
    <row r="201" spans="1:6" x14ac:dyDescent="0.25">
      <c r="A201" s="368"/>
      <c r="B201" s="368"/>
      <c r="C201" s="369"/>
      <c r="D201" s="368"/>
      <c r="E201" s="369"/>
      <c r="F201" s="368"/>
    </row>
    <row r="202" spans="1:6" x14ac:dyDescent="0.25">
      <c r="A202" s="368"/>
      <c r="B202" s="368"/>
      <c r="C202" s="369"/>
      <c r="D202" s="368"/>
      <c r="E202" s="369"/>
      <c r="F202" s="368"/>
    </row>
    <row r="203" spans="1:6" x14ac:dyDescent="0.25">
      <c r="A203" s="368"/>
      <c r="B203" s="368"/>
      <c r="C203" s="369"/>
      <c r="D203" s="368"/>
      <c r="E203" s="369"/>
      <c r="F203" s="368"/>
    </row>
    <row r="204" spans="1:6" x14ac:dyDescent="0.25">
      <c r="A204" s="368"/>
      <c r="B204" s="368"/>
      <c r="C204" s="369"/>
      <c r="D204" s="368"/>
      <c r="E204" s="369"/>
      <c r="F204" s="368"/>
    </row>
    <row r="205" spans="1:6" x14ac:dyDescent="0.25">
      <c r="A205" s="368"/>
      <c r="B205" s="368"/>
      <c r="C205" s="369"/>
      <c r="D205" s="368"/>
      <c r="E205" s="369"/>
      <c r="F205" s="368"/>
    </row>
    <row r="206" spans="1:6" x14ac:dyDescent="0.25">
      <c r="A206" s="368"/>
      <c r="B206" s="368"/>
      <c r="C206" s="369"/>
      <c r="D206" s="368"/>
      <c r="E206" s="369"/>
      <c r="F206" s="368"/>
    </row>
    <row r="207" spans="1:6" x14ac:dyDescent="0.25">
      <c r="A207" s="368"/>
      <c r="B207" s="368"/>
      <c r="C207" s="369"/>
      <c r="D207" s="368"/>
      <c r="E207" s="369"/>
      <c r="F207" s="368"/>
    </row>
    <row r="208" spans="1:6" x14ac:dyDescent="0.25">
      <c r="A208" s="368"/>
      <c r="B208" s="368"/>
      <c r="C208" s="369"/>
      <c r="D208" s="368"/>
      <c r="E208" s="369"/>
      <c r="F208" s="368"/>
    </row>
    <row r="209" spans="1:6" x14ac:dyDescent="0.25">
      <c r="A209" s="368"/>
      <c r="B209" s="368"/>
      <c r="C209" s="369"/>
      <c r="D209" s="368"/>
      <c r="E209" s="369"/>
      <c r="F209" s="368"/>
    </row>
    <row r="210" spans="1:6" x14ac:dyDescent="0.25">
      <c r="A210" s="368"/>
      <c r="B210" s="368"/>
      <c r="C210" s="369"/>
      <c r="D210" s="368"/>
      <c r="E210" s="369"/>
      <c r="F210" s="368"/>
    </row>
    <row r="211" spans="1:6" x14ac:dyDescent="0.25">
      <c r="A211" s="368"/>
      <c r="B211" s="368"/>
      <c r="C211" s="369"/>
      <c r="D211" s="368"/>
      <c r="E211" s="369"/>
      <c r="F211" s="368"/>
    </row>
    <row r="212" spans="1:6" x14ac:dyDescent="0.25">
      <c r="A212" s="368"/>
      <c r="B212" s="368"/>
      <c r="C212" s="369"/>
      <c r="D212" s="368"/>
      <c r="E212" s="369"/>
      <c r="F212" s="368"/>
    </row>
    <row r="213" spans="1:6" x14ac:dyDescent="0.25">
      <c r="A213" s="368"/>
      <c r="B213" s="368"/>
      <c r="C213" s="369"/>
      <c r="D213" s="368"/>
      <c r="E213" s="369"/>
      <c r="F213" s="368"/>
    </row>
    <row r="214" spans="1:6" x14ac:dyDescent="0.25">
      <c r="A214" s="368"/>
      <c r="B214" s="368"/>
      <c r="C214" s="369"/>
      <c r="D214" s="368"/>
      <c r="E214" s="369"/>
      <c r="F214" s="368"/>
    </row>
    <row r="215" spans="1:6" x14ac:dyDescent="0.25">
      <c r="A215" s="368"/>
      <c r="B215" s="368"/>
      <c r="C215" s="369"/>
      <c r="D215" s="368"/>
      <c r="E215" s="369"/>
      <c r="F215" s="368"/>
    </row>
    <row r="216" spans="1:6" x14ac:dyDescent="0.25">
      <c r="A216" s="368"/>
      <c r="B216" s="368"/>
      <c r="C216" s="369"/>
      <c r="D216" s="368"/>
      <c r="E216" s="369"/>
      <c r="F216" s="368"/>
    </row>
    <row r="217" spans="1:6" x14ac:dyDescent="0.25">
      <c r="A217" s="368"/>
      <c r="B217" s="368"/>
      <c r="C217" s="369"/>
      <c r="D217" s="368"/>
      <c r="E217" s="369"/>
      <c r="F217" s="368"/>
    </row>
    <row r="218" spans="1:6" x14ac:dyDescent="0.25">
      <c r="A218" s="368"/>
      <c r="B218" s="368"/>
      <c r="C218" s="369"/>
      <c r="D218" s="368"/>
      <c r="E218" s="369"/>
      <c r="F218" s="368"/>
    </row>
    <row r="219" spans="1:6" x14ac:dyDescent="0.25">
      <c r="A219" s="368"/>
      <c r="B219" s="368"/>
      <c r="C219" s="369"/>
      <c r="D219" s="368"/>
      <c r="E219" s="369"/>
      <c r="F219" s="368"/>
    </row>
    <row r="220" spans="1:6" x14ac:dyDescent="0.25">
      <c r="A220" s="368"/>
      <c r="B220" s="368"/>
      <c r="C220" s="369"/>
      <c r="D220" s="368"/>
      <c r="E220" s="369"/>
      <c r="F220" s="368"/>
    </row>
    <row r="221" spans="1:6" x14ac:dyDescent="0.25">
      <c r="A221" s="368"/>
      <c r="B221" s="368"/>
      <c r="C221" s="369"/>
      <c r="D221" s="368"/>
      <c r="E221" s="369"/>
      <c r="F221" s="368"/>
    </row>
    <row r="222" spans="1:6" x14ac:dyDescent="0.25">
      <c r="A222" s="368"/>
      <c r="B222" s="368"/>
      <c r="C222" s="369"/>
      <c r="D222" s="368"/>
      <c r="E222" s="369"/>
      <c r="F222" s="368"/>
    </row>
    <row r="223" spans="1:6" x14ac:dyDescent="0.25">
      <c r="A223" s="368"/>
      <c r="B223" s="368"/>
      <c r="C223" s="369"/>
      <c r="D223" s="368"/>
      <c r="E223" s="369"/>
      <c r="F223" s="368"/>
    </row>
    <row r="224" spans="1:6" x14ac:dyDescent="0.25">
      <c r="A224" s="368"/>
      <c r="B224" s="368"/>
      <c r="C224" s="369"/>
      <c r="D224" s="368"/>
      <c r="E224" s="369"/>
      <c r="F224" s="368"/>
    </row>
    <row r="225" spans="1:6" x14ac:dyDescent="0.25">
      <c r="A225" s="368"/>
      <c r="B225" s="368"/>
      <c r="C225" s="369"/>
      <c r="D225" s="368"/>
      <c r="E225" s="369"/>
      <c r="F225" s="368"/>
    </row>
    <row r="226" spans="1:6" x14ac:dyDescent="0.25">
      <c r="A226" s="368"/>
      <c r="B226" s="368"/>
      <c r="C226" s="369"/>
      <c r="D226" s="368"/>
      <c r="E226" s="369"/>
      <c r="F226" s="368"/>
    </row>
    <row r="227" spans="1:6" x14ac:dyDescent="0.25">
      <c r="A227" s="368"/>
      <c r="B227" s="368"/>
      <c r="C227" s="369"/>
      <c r="D227" s="368"/>
      <c r="E227" s="369"/>
      <c r="F227" s="368"/>
    </row>
    <row r="228" spans="1:6" x14ac:dyDescent="0.25">
      <c r="A228" s="368"/>
      <c r="B228" s="368"/>
      <c r="C228" s="369"/>
      <c r="D228" s="368"/>
      <c r="E228" s="369"/>
      <c r="F228" s="368"/>
    </row>
    <row r="229" spans="1:6" x14ac:dyDescent="0.25">
      <c r="A229" s="368"/>
      <c r="B229" s="368"/>
      <c r="C229" s="369"/>
      <c r="D229" s="368"/>
      <c r="E229" s="369"/>
      <c r="F229" s="368"/>
    </row>
    <row r="230" spans="1:6" x14ac:dyDescent="0.25">
      <c r="A230" s="368"/>
      <c r="B230" s="368"/>
      <c r="C230" s="369"/>
      <c r="D230" s="368"/>
      <c r="E230" s="369"/>
      <c r="F230" s="368"/>
    </row>
    <row r="231" spans="1:6" x14ac:dyDescent="0.25">
      <c r="A231" s="368"/>
      <c r="B231" s="368"/>
      <c r="C231" s="369"/>
      <c r="D231" s="368"/>
      <c r="E231" s="369"/>
      <c r="F231" s="368"/>
    </row>
    <row r="232" spans="1:6" x14ac:dyDescent="0.25">
      <c r="A232" s="368"/>
      <c r="B232" s="368"/>
      <c r="C232" s="369"/>
      <c r="D232" s="368"/>
      <c r="E232" s="369"/>
      <c r="F232" s="368"/>
    </row>
    <row r="233" spans="1:6" x14ac:dyDescent="0.25">
      <c r="A233" s="368"/>
      <c r="B233" s="368"/>
      <c r="C233" s="369"/>
      <c r="D233" s="368"/>
      <c r="E233" s="369"/>
      <c r="F233" s="368"/>
    </row>
    <row r="234" spans="1:6" x14ac:dyDescent="0.25">
      <c r="A234" s="368"/>
      <c r="B234" s="368"/>
      <c r="C234" s="369"/>
      <c r="D234" s="368"/>
      <c r="E234" s="369"/>
      <c r="F234" s="368"/>
    </row>
    <row r="235" spans="1:6" x14ac:dyDescent="0.25">
      <c r="A235" s="368"/>
      <c r="B235" s="368"/>
      <c r="C235" s="369"/>
      <c r="D235" s="368"/>
      <c r="E235" s="369"/>
      <c r="F235" s="368"/>
    </row>
    <row r="236" spans="1:6" x14ac:dyDescent="0.25">
      <c r="A236" s="368"/>
      <c r="B236" s="368"/>
      <c r="C236" s="369"/>
      <c r="D236" s="368"/>
      <c r="E236" s="369"/>
      <c r="F236" s="368"/>
    </row>
    <row r="237" spans="1:6" x14ac:dyDescent="0.25">
      <c r="A237" s="368"/>
      <c r="B237" s="368"/>
      <c r="C237" s="369"/>
      <c r="D237" s="368"/>
      <c r="E237" s="369"/>
      <c r="F237" s="368"/>
    </row>
    <row r="238" spans="1:6" x14ac:dyDescent="0.25">
      <c r="A238" s="368"/>
      <c r="B238" s="368"/>
      <c r="C238" s="369"/>
      <c r="D238" s="368"/>
      <c r="E238" s="369"/>
      <c r="F238" s="368"/>
    </row>
    <row r="239" spans="1:6" x14ac:dyDescent="0.25">
      <c r="A239" s="368"/>
      <c r="B239" s="368"/>
      <c r="C239" s="369"/>
      <c r="D239" s="368"/>
      <c r="E239" s="369"/>
      <c r="F239" s="368"/>
    </row>
    <row r="240" spans="1:6" x14ac:dyDescent="0.25">
      <c r="A240" s="368"/>
      <c r="B240" s="368"/>
      <c r="C240" s="369"/>
      <c r="D240" s="368"/>
      <c r="E240" s="369"/>
      <c r="F240" s="368"/>
    </row>
    <row r="241" spans="1:6" x14ac:dyDescent="0.25">
      <c r="A241" s="368"/>
      <c r="B241" s="368"/>
      <c r="C241" s="369"/>
      <c r="D241" s="368"/>
      <c r="E241" s="369"/>
      <c r="F241" s="368"/>
    </row>
    <row r="242" spans="1:6" x14ac:dyDescent="0.25">
      <c r="A242" s="368"/>
      <c r="B242" s="368"/>
      <c r="C242" s="369"/>
      <c r="D242" s="368"/>
      <c r="E242" s="369"/>
      <c r="F242" s="368"/>
    </row>
    <row r="243" spans="1:6" x14ac:dyDescent="0.25">
      <c r="A243" s="368"/>
      <c r="B243" s="368"/>
      <c r="C243" s="369"/>
      <c r="D243" s="368"/>
      <c r="E243" s="369"/>
      <c r="F243" s="368"/>
    </row>
    <row r="244" spans="1:6" x14ac:dyDescent="0.25">
      <c r="A244" s="368"/>
      <c r="B244" s="368"/>
      <c r="C244" s="369"/>
      <c r="D244" s="368"/>
      <c r="E244" s="369"/>
      <c r="F244" s="368"/>
    </row>
    <row r="245" spans="1:6" x14ac:dyDescent="0.25">
      <c r="A245" s="368"/>
      <c r="B245" s="368"/>
      <c r="C245" s="369"/>
      <c r="D245" s="368"/>
      <c r="E245" s="369"/>
      <c r="F245" s="368"/>
    </row>
    <row r="246" spans="1:6" x14ac:dyDescent="0.25">
      <c r="A246" s="368"/>
      <c r="B246" s="368"/>
      <c r="C246" s="369"/>
      <c r="D246" s="368"/>
      <c r="E246" s="369"/>
      <c r="F246" s="368"/>
    </row>
    <row r="247" spans="1:6" x14ac:dyDescent="0.25">
      <c r="A247" s="368"/>
      <c r="B247" s="368"/>
      <c r="C247" s="369"/>
      <c r="D247" s="368"/>
      <c r="E247" s="369"/>
      <c r="F247" s="368"/>
    </row>
    <row r="248" spans="1:6" x14ac:dyDescent="0.25">
      <c r="A248" s="368"/>
      <c r="B248" s="368"/>
      <c r="C248" s="369"/>
      <c r="D248" s="368"/>
      <c r="E248" s="369"/>
      <c r="F248" s="368"/>
    </row>
    <row r="249" spans="1:6" x14ac:dyDescent="0.25">
      <c r="A249" s="368"/>
      <c r="B249" s="368"/>
      <c r="C249" s="369"/>
      <c r="D249" s="368"/>
      <c r="E249" s="369"/>
      <c r="F249" s="368"/>
    </row>
    <row r="250" spans="1:6" x14ac:dyDescent="0.25">
      <c r="A250" s="368"/>
      <c r="B250" s="368"/>
      <c r="C250" s="369"/>
      <c r="D250" s="368"/>
      <c r="E250" s="369"/>
      <c r="F250" s="368"/>
    </row>
    <row r="251" spans="1:6" x14ac:dyDescent="0.25">
      <c r="A251" s="368"/>
      <c r="B251" s="368"/>
      <c r="C251" s="369"/>
      <c r="D251" s="368"/>
      <c r="E251" s="369"/>
      <c r="F251" s="368"/>
    </row>
    <row r="252" spans="1:6" x14ac:dyDescent="0.25">
      <c r="A252" s="368"/>
      <c r="B252" s="368"/>
      <c r="C252" s="369"/>
      <c r="D252" s="368"/>
      <c r="E252" s="369"/>
      <c r="F252" s="368"/>
    </row>
    <row r="253" spans="1:6" x14ac:dyDescent="0.25">
      <c r="A253" s="368"/>
      <c r="B253" s="368"/>
      <c r="C253" s="369"/>
      <c r="D253" s="368"/>
      <c r="E253" s="369"/>
      <c r="F253" s="368"/>
    </row>
    <row r="254" spans="1:6" x14ac:dyDescent="0.25">
      <c r="A254" s="368"/>
      <c r="B254" s="368"/>
      <c r="C254" s="369"/>
      <c r="D254" s="368"/>
      <c r="E254" s="369"/>
      <c r="F254" s="368"/>
    </row>
    <row r="255" spans="1:6" x14ac:dyDescent="0.25">
      <c r="A255" s="368"/>
      <c r="B255" s="368"/>
      <c r="C255" s="369"/>
      <c r="D255" s="368"/>
      <c r="E255" s="369"/>
      <c r="F255" s="368"/>
    </row>
    <row r="256" spans="1:6" x14ac:dyDescent="0.25">
      <c r="A256" s="368"/>
      <c r="B256" s="368"/>
      <c r="C256" s="369"/>
      <c r="D256" s="368"/>
      <c r="E256" s="369"/>
      <c r="F256" s="368"/>
    </row>
    <row r="257" spans="1:6" x14ac:dyDescent="0.25">
      <c r="A257" s="368"/>
      <c r="B257" s="368"/>
      <c r="C257" s="369"/>
      <c r="D257" s="368"/>
      <c r="E257" s="369"/>
      <c r="F257" s="368"/>
    </row>
    <row r="258" spans="1:6" x14ac:dyDescent="0.25">
      <c r="A258" s="368"/>
      <c r="B258" s="368"/>
      <c r="C258" s="369"/>
      <c r="D258" s="368"/>
      <c r="E258" s="369"/>
      <c r="F258" s="368"/>
    </row>
    <row r="259" spans="1:6" x14ac:dyDescent="0.25">
      <c r="A259" s="368"/>
      <c r="B259" s="368"/>
      <c r="C259" s="369"/>
      <c r="D259" s="368"/>
      <c r="E259" s="369"/>
      <c r="F259" s="368"/>
    </row>
    <row r="260" spans="1:6" x14ac:dyDescent="0.25">
      <c r="A260" s="368"/>
      <c r="B260" s="368"/>
      <c r="C260" s="369"/>
      <c r="D260" s="368"/>
      <c r="E260" s="369"/>
      <c r="F260" s="368"/>
    </row>
    <row r="261" spans="1:6" x14ac:dyDescent="0.25">
      <c r="A261" s="368"/>
      <c r="B261" s="368"/>
      <c r="C261" s="369"/>
      <c r="D261" s="368"/>
      <c r="E261" s="369"/>
      <c r="F261" s="368"/>
    </row>
    <row r="262" spans="1:6" x14ac:dyDescent="0.25">
      <c r="A262" s="368"/>
      <c r="B262" s="368"/>
      <c r="C262" s="369"/>
      <c r="D262" s="368"/>
      <c r="E262" s="369"/>
      <c r="F262" s="368"/>
    </row>
    <row r="263" spans="1:6" x14ac:dyDescent="0.25">
      <c r="A263" s="368"/>
      <c r="B263" s="368"/>
      <c r="C263" s="369"/>
      <c r="D263" s="368"/>
      <c r="E263" s="369"/>
      <c r="F263" s="368"/>
    </row>
    <row r="264" spans="1:6" x14ac:dyDescent="0.25">
      <c r="A264" s="368"/>
      <c r="B264" s="368"/>
      <c r="C264" s="369"/>
      <c r="D264" s="368"/>
      <c r="E264" s="369"/>
      <c r="F264" s="368"/>
    </row>
    <row r="265" spans="1:6" x14ac:dyDescent="0.25">
      <c r="A265" s="368"/>
      <c r="B265" s="368"/>
      <c r="C265" s="369"/>
      <c r="D265" s="368"/>
      <c r="E265" s="369"/>
      <c r="F265" s="368"/>
    </row>
    <row r="266" spans="1:6" x14ac:dyDescent="0.25">
      <c r="A266" s="368"/>
      <c r="B266" s="368"/>
      <c r="C266" s="369"/>
      <c r="D266" s="368"/>
      <c r="E266" s="369"/>
      <c r="F266" s="368"/>
    </row>
    <row r="267" spans="1:6" x14ac:dyDescent="0.25">
      <c r="A267" s="368"/>
      <c r="B267" s="368"/>
      <c r="C267" s="369"/>
      <c r="D267" s="368"/>
      <c r="E267" s="369"/>
      <c r="F267" s="368"/>
    </row>
    <row r="268" spans="1:6" x14ac:dyDescent="0.25">
      <c r="A268" s="368"/>
      <c r="B268" s="368"/>
      <c r="C268" s="369"/>
      <c r="D268" s="368"/>
      <c r="E268" s="369"/>
      <c r="F268" s="368"/>
    </row>
    <row r="269" spans="1:6" x14ac:dyDescent="0.25">
      <c r="A269" s="368"/>
      <c r="B269" s="368"/>
      <c r="C269" s="369"/>
      <c r="D269" s="368"/>
      <c r="E269" s="369"/>
      <c r="F269" s="368"/>
    </row>
    <row r="270" spans="1:6" x14ac:dyDescent="0.25">
      <c r="A270" s="368"/>
      <c r="B270" s="368"/>
      <c r="C270" s="369"/>
      <c r="D270" s="368"/>
      <c r="E270" s="369"/>
      <c r="F270" s="368"/>
    </row>
    <row r="271" spans="1:6" x14ac:dyDescent="0.25">
      <c r="A271" s="368"/>
      <c r="B271" s="368"/>
      <c r="C271" s="369"/>
      <c r="D271" s="368"/>
      <c r="E271" s="369"/>
      <c r="F271" s="368"/>
    </row>
    <row r="272" spans="1:6" x14ac:dyDescent="0.25">
      <c r="A272" s="368"/>
      <c r="B272" s="368"/>
      <c r="C272" s="369"/>
      <c r="D272" s="368"/>
      <c r="E272" s="369"/>
      <c r="F272" s="368"/>
    </row>
    <row r="273" spans="1:6" x14ac:dyDescent="0.25">
      <c r="A273" s="368"/>
      <c r="B273" s="368"/>
      <c r="C273" s="369"/>
      <c r="D273" s="368"/>
      <c r="E273" s="369"/>
      <c r="F273" s="368"/>
    </row>
    <row r="274" spans="1:6" x14ac:dyDescent="0.25">
      <c r="A274" s="368"/>
      <c r="B274" s="368"/>
      <c r="C274" s="369"/>
      <c r="D274" s="368"/>
      <c r="E274" s="369"/>
      <c r="F274" s="368"/>
    </row>
    <row r="275" spans="1:6" x14ac:dyDescent="0.25">
      <c r="A275" s="368"/>
      <c r="B275" s="368"/>
      <c r="C275" s="369"/>
      <c r="D275" s="368"/>
      <c r="E275" s="369"/>
      <c r="F275" s="368"/>
    </row>
    <row r="276" spans="1:6" x14ac:dyDescent="0.25">
      <c r="A276" s="368"/>
      <c r="B276" s="368"/>
      <c r="C276" s="369"/>
      <c r="D276" s="368"/>
      <c r="E276" s="369"/>
      <c r="F276" s="368"/>
    </row>
    <row r="277" spans="1:6" x14ac:dyDescent="0.25">
      <c r="A277" s="368"/>
      <c r="B277" s="368"/>
      <c r="C277" s="369"/>
      <c r="D277" s="368"/>
      <c r="E277" s="369"/>
      <c r="F277" s="368"/>
    </row>
    <row r="278" spans="1:6" x14ac:dyDescent="0.25">
      <c r="A278" s="368"/>
      <c r="B278" s="368"/>
      <c r="C278" s="369"/>
      <c r="D278" s="368"/>
      <c r="E278" s="369"/>
      <c r="F278" s="368"/>
    </row>
    <row r="279" spans="1:6" x14ac:dyDescent="0.25">
      <c r="A279" s="368"/>
      <c r="B279" s="368"/>
      <c r="C279" s="369"/>
      <c r="D279" s="368"/>
      <c r="E279" s="369"/>
      <c r="F279" s="368"/>
    </row>
    <row r="280" spans="1:6" x14ac:dyDescent="0.25">
      <c r="A280" s="368"/>
      <c r="B280" s="368"/>
      <c r="C280" s="369"/>
      <c r="D280" s="368"/>
      <c r="E280" s="369"/>
      <c r="F280" s="368"/>
    </row>
    <row r="281" spans="1:6" x14ac:dyDescent="0.25">
      <c r="A281" s="368"/>
      <c r="B281" s="368"/>
      <c r="C281" s="369"/>
      <c r="D281" s="368"/>
      <c r="E281" s="369"/>
      <c r="F281" s="368"/>
    </row>
    <row r="282" spans="1:6" x14ac:dyDescent="0.25">
      <c r="A282" s="368"/>
      <c r="B282" s="368"/>
      <c r="C282" s="369"/>
      <c r="D282" s="368"/>
      <c r="E282" s="369"/>
      <c r="F282" s="368"/>
    </row>
    <row r="283" spans="1:6" x14ac:dyDescent="0.25">
      <c r="A283" s="368"/>
      <c r="B283" s="368"/>
      <c r="C283" s="369"/>
      <c r="D283" s="368"/>
      <c r="E283" s="369"/>
      <c r="F283" s="368"/>
    </row>
    <row r="284" spans="1:6" x14ac:dyDescent="0.25">
      <c r="A284" s="368"/>
      <c r="B284" s="368"/>
      <c r="C284" s="369"/>
      <c r="D284" s="368"/>
      <c r="E284" s="369"/>
      <c r="F284" s="368"/>
    </row>
    <row r="285" spans="1:6" x14ac:dyDescent="0.25">
      <c r="A285" s="368"/>
      <c r="B285" s="368"/>
      <c r="C285" s="369"/>
      <c r="D285" s="368"/>
      <c r="E285" s="369"/>
      <c r="F285" s="368"/>
    </row>
    <row r="286" spans="1:6" x14ac:dyDescent="0.25">
      <c r="A286" s="368"/>
      <c r="B286" s="368"/>
      <c r="C286" s="369"/>
      <c r="D286" s="368"/>
      <c r="E286" s="369"/>
      <c r="F286" s="368"/>
    </row>
    <row r="287" spans="1:6" x14ac:dyDescent="0.25">
      <c r="A287" s="368"/>
      <c r="B287" s="368"/>
      <c r="C287" s="369"/>
      <c r="D287" s="368"/>
      <c r="E287" s="369"/>
      <c r="F287" s="368"/>
    </row>
    <row r="288" spans="1:6" x14ac:dyDescent="0.25">
      <c r="A288" s="368"/>
      <c r="B288" s="368"/>
      <c r="C288" s="369"/>
      <c r="D288" s="368"/>
      <c r="E288" s="369"/>
      <c r="F288" s="368"/>
    </row>
    <row r="289" spans="1:6" x14ac:dyDescent="0.25">
      <c r="A289" s="368"/>
      <c r="B289" s="368"/>
      <c r="C289" s="369"/>
      <c r="D289" s="368"/>
      <c r="E289" s="369"/>
      <c r="F289" s="368"/>
    </row>
    <row r="290" spans="1:6" x14ac:dyDescent="0.25">
      <c r="A290" s="368"/>
      <c r="B290" s="368"/>
      <c r="C290" s="369"/>
      <c r="D290" s="368"/>
      <c r="E290" s="369"/>
      <c r="F290" s="368"/>
    </row>
    <row r="291" spans="1:6" x14ac:dyDescent="0.25">
      <c r="A291" s="368"/>
      <c r="B291" s="368"/>
      <c r="C291" s="369"/>
      <c r="D291" s="368"/>
      <c r="E291" s="369"/>
      <c r="F291" s="368"/>
    </row>
    <row r="292" spans="1:6" x14ac:dyDescent="0.25">
      <c r="A292" s="368"/>
      <c r="B292" s="368"/>
      <c r="C292" s="369"/>
      <c r="D292" s="368"/>
      <c r="E292" s="369"/>
      <c r="F292" s="368"/>
    </row>
    <row r="293" spans="1:6" x14ac:dyDescent="0.25">
      <c r="A293" s="368"/>
      <c r="B293" s="368"/>
      <c r="C293" s="369"/>
      <c r="D293" s="368"/>
      <c r="E293" s="369"/>
      <c r="F293" s="368"/>
    </row>
    <row r="294" spans="1:6" x14ac:dyDescent="0.25">
      <c r="A294" s="368"/>
      <c r="B294" s="368"/>
      <c r="C294" s="369"/>
      <c r="D294" s="368"/>
      <c r="E294" s="369"/>
      <c r="F294" s="368"/>
    </row>
    <row r="295" spans="1:6" x14ac:dyDescent="0.25">
      <c r="A295" s="368"/>
      <c r="B295" s="368"/>
      <c r="C295" s="369"/>
      <c r="D295" s="368"/>
      <c r="E295" s="369"/>
      <c r="F295" s="368"/>
    </row>
    <row r="296" spans="1:6" x14ac:dyDescent="0.25">
      <c r="A296" s="368"/>
      <c r="B296" s="368"/>
      <c r="C296" s="369"/>
      <c r="D296" s="368"/>
      <c r="E296" s="369"/>
      <c r="F296" s="368"/>
    </row>
    <row r="297" spans="1:6" x14ac:dyDescent="0.25">
      <c r="A297" s="368"/>
      <c r="B297" s="368"/>
      <c r="C297" s="369"/>
      <c r="D297" s="368"/>
      <c r="E297" s="369"/>
      <c r="F297" s="368"/>
    </row>
    <row r="298" spans="1:6" x14ac:dyDescent="0.25">
      <c r="A298" s="368"/>
      <c r="B298" s="368"/>
      <c r="C298" s="369"/>
      <c r="D298" s="368"/>
      <c r="E298" s="369"/>
      <c r="F298" s="368"/>
    </row>
    <row r="299" spans="1:6" x14ac:dyDescent="0.25">
      <c r="A299" s="368"/>
      <c r="B299" s="368"/>
      <c r="C299" s="369"/>
      <c r="D299" s="368"/>
      <c r="E299" s="369"/>
      <c r="F299" s="368"/>
    </row>
    <row r="300" spans="1:6" x14ac:dyDescent="0.25">
      <c r="A300" s="368"/>
      <c r="B300" s="368"/>
      <c r="C300" s="369"/>
      <c r="D300" s="368"/>
      <c r="E300" s="369"/>
      <c r="F300" s="368"/>
    </row>
    <row r="301" spans="1:6" x14ac:dyDescent="0.25">
      <c r="A301" s="368"/>
      <c r="B301" s="368"/>
      <c r="C301" s="369"/>
      <c r="D301" s="368"/>
      <c r="E301" s="369"/>
      <c r="F301" s="368"/>
    </row>
    <row r="302" spans="1:6" x14ac:dyDescent="0.25">
      <c r="A302" s="368"/>
      <c r="B302" s="368"/>
      <c r="C302" s="369"/>
      <c r="D302" s="368"/>
      <c r="E302" s="369"/>
      <c r="F302" s="368"/>
    </row>
    <row r="303" spans="1:6" x14ac:dyDescent="0.25">
      <c r="A303" s="368"/>
      <c r="B303" s="368"/>
      <c r="C303" s="369"/>
      <c r="D303" s="368"/>
      <c r="E303" s="369"/>
      <c r="F303" s="368"/>
    </row>
    <row r="304" spans="1:6" x14ac:dyDescent="0.25">
      <c r="A304" s="368"/>
      <c r="B304" s="368"/>
      <c r="C304" s="369"/>
      <c r="D304" s="368"/>
      <c r="E304" s="369"/>
      <c r="F304" s="368"/>
    </row>
    <row r="305" spans="1:6" x14ac:dyDescent="0.25">
      <c r="A305" s="368"/>
      <c r="B305" s="368"/>
      <c r="C305" s="369"/>
      <c r="D305" s="368"/>
      <c r="E305" s="369"/>
      <c r="F305" s="368"/>
    </row>
    <row r="306" spans="1:6" x14ac:dyDescent="0.25">
      <c r="A306" s="368"/>
      <c r="B306" s="368"/>
      <c r="C306" s="369"/>
      <c r="D306" s="368"/>
      <c r="E306" s="369"/>
      <c r="F306" s="368"/>
    </row>
    <row r="307" spans="1:6" x14ac:dyDescent="0.25">
      <c r="A307" s="368"/>
      <c r="B307" s="368"/>
      <c r="C307" s="369"/>
      <c r="D307" s="368"/>
      <c r="E307" s="369"/>
      <c r="F307" s="368"/>
    </row>
    <row r="308" spans="1:6" x14ac:dyDescent="0.25">
      <c r="A308" s="368"/>
      <c r="B308" s="368"/>
      <c r="C308" s="369"/>
      <c r="D308" s="368"/>
      <c r="E308" s="369"/>
      <c r="F308" s="368"/>
    </row>
    <row r="309" spans="1:6" x14ac:dyDescent="0.25">
      <c r="A309" s="368"/>
      <c r="B309" s="368"/>
      <c r="C309" s="369"/>
      <c r="D309" s="368"/>
      <c r="E309" s="369"/>
      <c r="F309" s="368"/>
    </row>
    <row r="310" spans="1:6" x14ac:dyDescent="0.25">
      <c r="A310" s="368"/>
      <c r="B310" s="368"/>
      <c r="C310" s="369"/>
      <c r="D310" s="368"/>
      <c r="E310" s="369"/>
      <c r="F310" s="368"/>
    </row>
    <row r="311" spans="1:6" x14ac:dyDescent="0.25">
      <c r="A311" s="368"/>
      <c r="B311" s="368"/>
      <c r="C311" s="369"/>
      <c r="D311" s="368"/>
      <c r="E311" s="369"/>
      <c r="F311" s="368"/>
    </row>
    <row r="312" spans="1:6" x14ac:dyDescent="0.25">
      <c r="A312" s="368"/>
      <c r="B312" s="368"/>
      <c r="C312" s="369"/>
      <c r="D312" s="368"/>
      <c r="E312" s="369"/>
      <c r="F312" s="368"/>
    </row>
    <row r="313" spans="1:6" x14ac:dyDescent="0.25">
      <c r="A313" s="368"/>
      <c r="B313" s="368"/>
      <c r="C313" s="369"/>
      <c r="D313" s="368"/>
      <c r="E313" s="369"/>
      <c r="F313" s="368"/>
    </row>
    <row r="314" spans="1:6" x14ac:dyDescent="0.25">
      <c r="A314" s="368"/>
      <c r="B314" s="368"/>
      <c r="C314" s="369"/>
      <c r="D314" s="368"/>
      <c r="E314" s="369"/>
      <c r="F314" s="368"/>
    </row>
    <row r="315" spans="1:6" x14ac:dyDescent="0.25">
      <c r="A315" s="368"/>
      <c r="B315" s="368"/>
      <c r="C315" s="369"/>
      <c r="D315" s="368"/>
      <c r="E315" s="369"/>
      <c r="F315" s="368"/>
    </row>
    <row r="316" spans="1:6" x14ac:dyDescent="0.25">
      <c r="A316" s="368"/>
      <c r="B316" s="368"/>
      <c r="C316" s="369"/>
      <c r="D316" s="368"/>
      <c r="E316" s="369"/>
      <c r="F316" s="368"/>
    </row>
    <row r="317" spans="1:6" x14ac:dyDescent="0.25">
      <c r="A317" s="368"/>
      <c r="B317" s="368"/>
      <c r="C317" s="369"/>
      <c r="D317" s="368"/>
      <c r="E317" s="369"/>
      <c r="F317" s="368"/>
    </row>
    <row r="318" spans="1:6" x14ac:dyDescent="0.25">
      <c r="A318" s="368"/>
      <c r="B318" s="368"/>
      <c r="C318" s="369"/>
      <c r="D318" s="368"/>
      <c r="E318" s="369"/>
      <c r="F318" s="368"/>
    </row>
    <row r="319" spans="1:6" x14ac:dyDescent="0.25">
      <c r="A319" s="368"/>
      <c r="B319" s="368"/>
      <c r="C319" s="369"/>
      <c r="D319" s="368"/>
      <c r="E319" s="369"/>
      <c r="F319" s="368"/>
    </row>
    <row r="320" spans="1:6" x14ac:dyDescent="0.25">
      <c r="A320" s="368"/>
      <c r="B320" s="368"/>
      <c r="C320" s="369"/>
      <c r="D320" s="368"/>
      <c r="E320" s="369"/>
      <c r="F320" s="368"/>
    </row>
    <row r="321" spans="1:6" x14ac:dyDescent="0.25">
      <c r="A321" s="368"/>
      <c r="B321" s="368"/>
      <c r="C321" s="369"/>
      <c r="D321" s="368"/>
      <c r="E321" s="369"/>
      <c r="F321" s="368"/>
    </row>
    <row r="322" spans="1:6" x14ac:dyDescent="0.25">
      <c r="A322" s="368"/>
      <c r="B322" s="368"/>
      <c r="C322" s="369"/>
      <c r="D322" s="368"/>
      <c r="E322" s="369"/>
      <c r="F322" s="368"/>
    </row>
    <row r="323" spans="1:6" x14ac:dyDescent="0.25">
      <c r="A323" s="368"/>
      <c r="B323" s="368"/>
      <c r="C323" s="369"/>
      <c r="D323" s="368"/>
      <c r="E323" s="369"/>
      <c r="F323" s="368"/>
    </row>
    <row r="324" spans="1:6" x14ac:dyDescent="0.25">
      <c r="A324" s="368"/>
      <c r="B324" s="368"/>
      <c r="C324" s="369"/>
      <c r="D324" s="368"/>
      <c r="E324" s="369"/>
      <c r="F324" s="368"/>
    </row>
    <row r="325" spans="1:6" x14ac:dyDescent="0.25">
      <c r="A325" s="368"/>
      <c r="B325" s="368"/>
      <c r="C325" s="369"/>
      <c r="D325" s="368"/>
      <c r="E325" s="369"/>
      <c r="F325" s="368"/>
    </row>
    <row r="326" spans="1:6" x14ac:dyDescent="0.25">
      <c r="A326" s="368"/>
      <c r="B326" s="368"/>
      <c r="C326" s="369"/>
      <c r="D326" s="368"/>
      <c r="E326" s="369"/>
      <c r="F326" s="368"/>
    </row>
    <row r="327" spans="1:6" x14ac:dyDescent="0.25">
      <c r="A327" s="368"/>
      <c r="B327" s="368"/>
      <c r="C327" s="369"/>
      <c r="D327" s="368"/>
      <c r="E327" s="369"/>
      <c r="F327" s="368"/>
    </row>
    <row r="328" spans="1:6" x14ac:dyDescent="0.25">
      <c r="A328" s="368"/>
      <c r="B328" s="368"/>
      <c r="C328" s="369"/>
      <c r="D328" s="368"/>
      <c r="E328" s="369"/>
      <c r="F328" s="368"/>
    </row>
    <row r="329" spans="1:6" x14ac:dyDescent="0.25">
      <c r="A329" s="368"/>
      <c r="B329" s="368"/>
      <c r="C329" s="369"/>
      <c r="D329" s="368"/>
      <c r="E329" s="369"/>
      <c r="F329" s="368"/>
    </row>
    <row r="330" spans="1:6" x14ac:dyDescent="0.25">
      <c r="A330" s="368"/>
      <c r="B330" s="368"/>
      <c r="C330" s="369"/>
      <c r="D330" s="368"/>
      <c r="E330" s="369"/>
      <c r="F330" s="368"/>
    </row>
    <row r="331" spans="1:6" x14ac:dyDescent="0.25">
      <c r="A331" s="368"/>
      <c r="B331" s="368"/>
      <c r="C331" s="369"/>
      <c r="D331" s="368"/>
      <c r="E331" s="369"/>
      <c r="F331" s="368"/>
    </row>
    <row r="332" spans="1:6" x14ac:dyDescent="0.25">
      <c r="A332" s="368"/>
      <c r="B332" s="368"/>
      <c r="C332" s="369"/>
      <c r="D332" s="368"/>
      <c r="E332" s="369"/>
      <c r="F332" s="368"/>
    </row>
    <row r="333" spans="1:6" x14ac:dyDescent="0.25">
      <c r="A333" s="368"/>
      <c r="B333" s="368"/>
      <c r="C333" s="369"/>
      <c r="D333" s="368"/>
      <c r="E333" s="369"/>
      <c r="F333" s="368"/>
    </row>
    <row r="334" spans="1:6" x14ac:dyDescent="0.25">
      <c r="A334" s="368"/>
      <c r="B334" s="368"/>
      <c r="C334" s="369"/>
      <c r="D334" s="368"/>
      <c r="E334" s="369"/>
      <c r="F334" s="368"/>
    </row>
    <row r="335" spans="1:6" x14ac:dyDescent="0.25">
      <c r="A335" s="368"/>
      <c r="B335" s="368"/>
      <c r="C335" s="369"/>
      <c r="D335" s="368"/>
      <c r="E335" s="369"/>
      <c r="F335" s="368"/>
    </row>
    <row r="336" spans="1:6" x14ac:dyDescent="0.25">
      <c r="A336" s="368"/>
      <c r="B336" s="368"/>
      <c r="C336" s="369"/>
      <c r="D336" s="368"/>
      <c r="E336" s="369"/>
      <c r="F336" s="368"/>
    </row>
    <row r="337" spans="1:6" x14ac:dyDescent="0.25">
      <c r="A337" s="368"/>
      <c r="B337" s="368"/>
      <c r="C337" s="369"/>
      <c r="D337" s="368"/>
      <c r="E337" s="369"/>
      <c r="F337" s="368"/>
    </row>
    <row r="338" spans="1:6" x14ac:dyDescent="0.25">
      <c r="A338" s="368"/>
      <c r="B338" s="368"/>
      <c r="C338" s="369"/>
      <c r="D338" s="368"/>
      <c r="E338" s="369"/>
      <c r="F338" s="368"/>
    </row>
    <row r="339" spans="1:6" x14ac:dyDescent="0.25">
      <c r="A339" s="368"/>
      <c r="B339" s="368"/>
      <c r="C339" s="369"/>
      <c r="D339" s="368"/>
      <c r="E339" s="369"/>
      <c r="F339" s="368"/>
    </row>
    <row r="340" spans="1:6" x14ac:dyDescent="0.25">
      <c r="A340" s="368"/>
      <c r="B340" s="368"/>
      <c r="C340" s="369"/>
      <c r="D340" s="368"/>
      <c r="E340" s="369"/>
      <c r="F340" s="368"/>
    </row>
    <row r="341" spans="1:6" x14ac:dyDescent="0.25">
      <c r="A341" s="368"/>
      <c r="B341" s="368"/>
      <c r="C341" s="369"/>
      <c r="D341" s="368"/>
      <c r="E341" s="369"/>
      <c r="F341" s="368"/>
    </row>
    <row r="342" spans="1:6" x14ac:dyDescent="0.25">
      <c r="A342" s="368"/>
      <c r="B342" s="368"/>
      <c r="C342" s="369"/>
      <c r="D342" s="368"/>
      <c r="E342" s="369"/>
      <c r="F342" s="368"/>
    </row>
    <row r="343" spans="1:6" x14ac:dyDescent="0.25">
      <c r="A343" s="368"/>
      <c r="B343" s="368"/>
      <c r="C343" s="369"/>
      <c r="D343" s="368"/>
      <c r="E343" s="369"/>
      <c r="F343" s="368"/>
    </row>
    <row r="344" spans="1:6" x14ac:dyDescent="0.25">
      <c r="A344" s="368"/>
      <c r="B344" s="368"/>
      <c r="C344" s="369"/>
      <c r="D344" s="368"/>
      <c r="E344" s="369"/>
      <c r="F344" s="368"/>
    </row>
    <row r="345" spans="1:6" x14ac:dyDescent="0.25">
      <c r="A345" s="368"/>
      <c r="B345" s="368"/>
      <c r="C345" s="369"/>
      <c r="D345" s="368"/>
      <c r="E345" s="369"/>
      <c r="F345" s="368"/>
    </row>
    <row r="346" spans="1:6" x14ac:dyDescent="0.25">
      <c r="A346" s="368"/>
      <c r="B346" s="368"/>
      <c r="C346" s="369"/>
      <c r="D346" s="368"/>
      <c r="E346" s="369"/>
      <c r="F346" s="368"/>
    </row>
    <row r="347" spans="1:6" x14ac:dyDescent="0.25">
      <c r="A347" s="368"/>
      <c r="B347" s="368"/>
      <c r="C347" s="369"/>
      <c r="D347" s="368"/>
      <c r="E347" s="369"/>
      <c r="F347" s="368"/>
    </row>
    <row r="348" spans="1:6" x14ac:dyDescent="0.25">
      <c r="A348" s="368"/>
      <c r="B348" s="368"/>
      <c r="C348" s="369"/>
      <c r="D348" s="368"/>
      <c r="E348" s="369"/>
      <c r="F348" s="368"/>
    </row>
    <row r="349" spans="1:6" x14ac:dyDescent="0.25">
      <c r="A349" s="368"/>
      <c r="B349" s="368"/>
      <c r="C349" s="369"/>
      <c r="D349" s="368"/>
      <c r="E349" s="369"/>
      <c r="F349" s="368"/>
    </row>
    <row r="350" spans="1:6" x14ac:dyDescent="0.25">
      <c r="A350" s="368"/>
      <c r="B350" s="368"/>
      <c r="C350" s="369"/>
      <c r="D350" s="368"/>
      <c r="E350" s="369"/>
      <c r="F350" s="368"/>
    </row>
    <row r="351" spans="1:6" x14ac:dyDescent="0.25">
      <c r="A351" s="368"/>
      <c r="B351" s="368"/>
      <c r="C351" s="369"/>
      <c r="D351" s="368"/>
      <c r="E351" s="369"/>
      <c r="F351" s="368"/>
    </row>
    <row r="352" spans="1:6" x14ac:dyDescent="0.25">
      <c r="A352" s="368"/>
      <c r="B352" s="368"/>
      <c r="C352" s="369"/>
      <c r="D352" s="368"/>
      <c r="E352" s="369"/>
      <c r="F352" s="368"/>
    </row>
    <row r="353" spans="1:6" x14ac:dyDescent="0.25">
      <c r="A353" s="368"/>
      <c r="B353" s="368"/>
      <c r="C353" s="369"/>
      <c r="D353" s="368"/>
      <c r="E353" s="369"/>
      <c r="F353" s="368"/>
    </row>
    <row r="354" spans="1:6" x14ac:dyDescent="0.25">
      <c r="A354" s="368"/>
      <c r="B354" s="368"/>
      <c r="C354" s="369"/>
      <c r="D354" s="368"/>
      <c r="E354" s="369"/>
      <c r="F354" s="368"/>
    </row>
    <row r="355" spans="1:6" x14ac:dyDescent="0.25">
      <c r="A355" s="368"/>
      <c r="B355" s="368"/>
      <c r="C355" s="369"/>
      <c r="D355" s="368"/>
      <c r="E355" s="369"/>
      <c r="F355" s="368"/>
    </row>
    <row r="356" spans="1:6" x14ac:dyDescent="0.25">
      <c r="A356" s="368"/>
      <c r="B356" s="368"/>
      <c r="C356" s="369"/>
      <c r="D356" s="368"/>
      <c r="E356" s="369"/>
      <c r="F356" s="368"/>
    </row>
    <row r="357" spans="1:6" x14ac:dyDescent="0.25">
      <c r="A357" s="368"/>
      <c r="B357" s="368"/>
      <c r="C357" s="369"/>
      <c r="D357" s="368"/>
      <c r="E357" s="369"/>
      <c r="F357" s="368"/>
    </row>
    <row r="358" spans="1:6" x14ac:dyDescent="0.25">
      <c r="A358" s="368"/>
      <c r="B358" s="368"/>
      <c r="C358" s="369"/>
      <c r="D358" s="368"/>
      <c r="E358" s="369"/>
      <c r="F358" s="368"/>
    </row>
    <row r="359" spans="1:6" x14ac:dyDescent="0.25">
      <c r="A359" s="368"/>
      <c r="B359" s="368"/>
      <c r="C359" s="369"/>
      <c r="D359" s="368"/>
      <c r="E359" s="369"/>
      <c r="F359" s="368"/>
    </row>
    <row r="360" spans="1:6" x14ac:dyDescent="0.25">
      <c r="A360" s="368"/>
      <c r="B360" s="368"/>
      <c r="C360" s="369"/>
      <c r="D360" s="368"/>
      <c r="E360" s="369"/>
      <c r="F360" s="368"/>
    </row>
    <row r="361" spans="1:6" x14ac:dyDescent="0.25">
      <c r="A361" s="368"/>
      <c r="B361" s="368"/>
      <c r="C361" s="369"/>
      <c r="D361" s="368"/>
      <c r="E361" s="369"/>
      <c r="F361" s="368"/>
    </row>
    <row r="362" spans="1:6" x14ac:dyDescent="0.25">
      <c r="A362" s="368"/>
      <c r="B362" s="368"/>
      <c r="C362" s="369"/>
      <c r="D362" s="368"/>
      <c r="E362" s="369"/>
      <c r="F362" s="368"/>
    </row>
    <row r="363" spans="1:6" x14ac:dyDescent="0.25">
      <c r="A363" s="368"/>
      <c r="B363" s="368"/>
      <c r="C363" s="369"/>
      <c r="D363" s="368"/>
      <c r="E363" s="369"/>
      <c r="F363" s="368"/>
    </row>
    <row r="364" spans="1:6" x14ac:dyDescent="0.25">
      <c r="A364" s="368"/>
      <c r="B364" s="368"/>
      <c r="C364" s="369"/>
      <c r="D364" s="368"/>
      <c r="E364" s="369"/>
      <c r="F364" s="368"/>
    </row>
    <row r="365" spans="1:6" x14ac:dyDescent="0.25">
      <c r="A365" s="368"/>
      <c r="B365" s="368"/>
      <c r="C365" s="369"/>
      <c r="D365" s="368"/>
      <c r="E365" s="369"/>
      <c r="F365" s="368"/>
    </row>
    <row r="366" spans="1:6" x14ac:dyDescent="0.25">
      <c r="A366" s="368"/>
      <c r="B366" s="368"/>
      <c r="C366" s="369"/>
      <c r="D366" s="368"/>
      <c r="E366" s="369"/>
      <c r="F366" s="368"/>
    </row>
    <row r="367" spans="1:6" x14ac:dyDescent="0.25">
      <c r="A367" s="368"/>
      <c r="B367" s="368"/>
      <c r="C367" s="369"/>
      <c r="D367" s="368"/>
      <c r="E367" s="369"/>
      <c r="F367" s="368"/>
    </row>
    <row r="368" spans="1:6" x14ac:dyDescent="0.25">
      <c r="A368" s="368"/>
      <c r="B368" s="368"/>
      <c r="C368" s="369"/>
      <c r="D368" s="368"/>
      <c r="E368" s="369"/>
      <c r="F368" s="368"/>
    </row>
    <row r="369" spans="1:6" x14ac:dyDescent="0.25">
      <c r="A369" s="368"/>
      <c r="B369" s="368"/>
      <c r="C369" s="369"/>
      <c r="D369" s="368"/>
      <c r="E369" s="369"/>
      <c r="F369" s="368"/>
    </row>
    <row r="370" spans="1:6" x14ac:dyDescent="0.25">
      <c r="A370" s="368"/>
      <c r="B370" s="368"/>
      <c r="C370" s="369"/>
      <c r="D370" s="368"/>
      <c r="E370" s="369"/>
      <c r="F370" s="368"/>
    </row>
    <row r="371" spans="1:6" x14ac:dyDescent="0.25">
      <c r="A371" s="368"/>
      <c r="B371" s="368"/>
      <c r="C371" s="369"/>
      <c r="D371" s="368"/>
      <c r="E371" s="369"/>
      <c r="F371" s="368"/>
    </row>
    <row r="372" spans="1:6" x14ac:dyDescent="0.25">
      <c r="A372" s="368"/>
      <c r="B372" s="368"/>
      <c r="C372" s="369"/>
      <c r="D372" s="368"/>
      <c r="E372" s="369"/>
      <c r="F372" s="368"/>
    </row>
    <row r="373" spans="1:6" x14ac:dyDescent="0.25">
      <c r="A373" s="368"/>
      <c r="B373" s="368"/>
      <c r="C373" s="369"/>
      <c r="D373" s="368"/>
      <c r="E373" s="369"/>
      <c r="F373" s="368"/>
    </row>
    <row r="374" spans="1:6" x14ac:dyDescent="0.25">
      <c r="A374" s="368"/>
      <c r="B374" s="368"/>
      <c r="C374" s="369"/>
      <c r="D374" s="368"/>
      <c r="E374" s="369"/>
      <c r="F374" s="368"/>
    </row>
    <row r="375" spans="1:6" x14ac:dyDescent="0.25">
      <c r="A375" s="368"/>
      <c r="B375" s="368"/>
      <c r="C375" s="369"/>
      <c r="D375" s="368"/>
      <c r="E375" s="369"/>
      <c r="F375" s="368"/>
    </row>
    <row r="376" spans="1:6" x14ac:dyDescent="0.25">
      <c r="A376" s="368"/>
      <c r="B376" s="368"/>
      <c r="C376" s="369"/>
      <c r="D376" s="368"/>
      <c r="E376" s="369"/>
      <c r="F376" s="368"/>
    </row>
    <row r="377" spans="1:6" x14ac:dyDescent="0.25">
      <c r="A377" s="368"/>
      <c r="B377" s="368"/>
      <c r="C377" s="369"/>
      <c r="D377" s="368"/>
      <c r="E377" s="369"/>
      <c r="F377" s="368"/>
    </row>
    <row r="378" spans="1:6" x14ac:dyDescent="0.25">
      <c r="A378" s="368"/>
      <c r="B378" s="368"/>
      <c r="C378" s="369"/>
      <c r="D378" s="368"/>
      <c r="E378" s="369"/>
      <c r="F378" s="368"/>
    </row>
    <row r="379" spans="1:6" x14ac:dyDescent="0.25">
      <c r="A379" s="368"/>
      <c r="B379" s="368"/>
      <c r="C379" s="369"/>
      <c r="D379" s="368"/>
      <c r="E379" s="369"/>
      <c r="F379" s="368"/>
    </row>
    <row r="380" spans="1:6" x14ac:dyDescent="0.25">
      <c r="A380" s="368"/>
      <c r="B380" s="368"/>
      <c r="C380" s="369"/>
      <c r="D380" s="368"/>
      <c r="E380" s="369"/>
      <c r="F380" s="368"/>
    </row>
    <row r="381" spans="1:6" x14ac:dyDescent="0.25">
      <c r="A381" s="368"/>
      <c r="B381" s="368"/>
      <c r="C381" s="369"/>
      <c r="D381" s="368"/>
      <c r="E381" s="369"/>
      <c r="F381" s="368"/>
    </row>
    <row r="382" spans="1:6" x14ac:dyDescent="0.25">
      <c r="A382" s="368"/>
      <c r="B382" s="368"/>
      <c r="C382" s="369"/>
      <c r="D382" s="368"/>
      <c r="E382" s="369"/>
      <c r="F382" s="368"/>
    </row>
    <row r="383" spans="1:6" x14ac:dyDescent="0.25">
      <c r="A383" s="368"/>
      <c r="B383" s="368"/>
      <c r="C383" s="369"/>
      <c r="D383" s="368"/>
      <c r="E383" s="369"/>
      <c r="F383" s="368"/>
    </row>
    <row r="384" spans="1:6" x14ac:dyDescent="0.25">
      <c r="A384" s="368"/>
      <c r="B384" s="368"/>
      <c r="C384" s="369"/>
      <c r="D384" s="368"/>
      <c r="E384" s="369"/>
      <c r="F384" s="368"/>
    </row>
    <row r="385" spans="1:6" x14ac:dyDescent="0.25">
      <c r="A385" s="368"/>
      <c r="B385" s="368"/>
      <c r="C385" s="369"/>
      <c r="D385" s="368"/>
      <c r="E385" s="369"/>
      <c r="F385" s="368"/>
    </row>
    <row r="386" spans="1:6" x14ac:dyDescent="0.25">
      <c r="A386" s="368"/>
      <c r="B386" s="368"/>
      <c r="C386" s="369"/>
      <c r="D386" s="368"/>
      <c r="E386" s="369"/>
      <c r="F386" s="368"/>
    </row>
    <row r="387" spans="1:6" x14ac:dyDescent="0.25">
      <c r="A387" s="368"/>
      <c r="B387" s="368"/>
      <c r="C387" s="369"/>
      <c r="D387" s="368"/>
      <c r="E387" s="369"/>
      <c r="F387" s="368"/>
    </row>
    <row r="388" spans="1:6" x14ac:dyDescent="0.25">
      <c r="A388" s="368"/>
      <c r="B388" s="368"/>
      <c r="C388" s="369"/>
      <c r="D388" s="368"/>
      <c r="E388" s="369"/>
      <c r="F388" s="368"/>
    </row>
    <row r="389" spans="1:6" x14ac:dyDescent="0.25">
      <c r="A389" s="368"/>
      <c r="B389" s="368"/>
      <c r="C389" s="369"/>
      <c r="D389" s="368"/>
      <c r="E389" s="369"/>
      <c r="F389" s="368"/>
    </row>
    <row r="390" spans="1:6" x14ac:dyDescent="0.25">
      <c r="A390" s="368"/>
      <c r="B390" s="368"/>
      <c r="C390" s="369"/>
      <c r="D390" s="368"/>
      <c r="E390" s="369"/>
      <c r="F390" s="368"/>
    </row>
    <row r="391" spans="1:6" x14ac:dyDescent="0.25">
      <c r="A391" s="368"/>
      <c r="B391" s="368"/>
      <c r="C391" s="369"/>
      <c r="D391" s="368"/>
      <c r="E391" s="369"/>
      <c r="F391" s="368"/>
    </row>
    <row r="392" spans="1:6" x14ac:dyDescent="0.25">
      <c r="A392" s="368"/>
      <c r="B392" s="368"/>
      <c r="C392" s="369"/>
      <c r="D392" s="368"/>
      <c r="E392" s="369"/>
      <c r="F392" s="368"/>
    </row>
    <row r="393" spans="1:6" x14ac:dyDescent="0.25">
      <c r="A393" s="368"/>
      <c r="B393" s="368"/>
      <c r="C393" s="369"/>
      <c r="D393" s="368"/>
      <c r="E393" s="369"/>
      <c r="F393" s="368"/>
    </row>
    <row r="394" spans="1:6" x14ac:dyDescent="0.25">
      <c r="A394" s="368"/>
      <c r="B394" s="368"/>
      <c r="C394" s="369"/>
      <c r="D394" s="368"/>
      <c r="E394" s="369"/>
      <c r="F394" s="368"/>
    </row>
    <row r="395" spans="1:6" x14ac:dyDescent="0.25">
      <c r="A395" s="368"/>
      <c r="B395" s="368"/>
      <c r="C395" s="369"/>
      <c r="D395" s="368"/>
      <c r="E395" s="369"/>
      <c r="F395" s="368"/>
    </row>
    <row r="396" spans="1:6" x14ac:dyDescent="0.25">
      <c r="A396" s="368"/>
      <c r="B396" s="368"/>
      <c r="C396" s="369"/>
      <c r="D396" s="368"/>
      <c r="E396" s="369"/>
      <c r="F396" s="368"/>
    </row>
    <row r="397" spans="1:6" x14ac:dyDescent="0.25">
      <c r="A397" s="368"/>
      <c r="B397" s="368"/>
      <c r="C397" s="369"/>
      <c r="D397" s="368"/>
      <c r="E397" s="369"/>
      <c r="F397" s="368"/>
    </row>
    <row r="398" spans="1:6" x14ac:dyDescent="0.25">
      <c r="A398" s="368"/>
      <c r="B398" s="368"/>
      <c r="C398" s="369"/>
      <c r="D398" s="368"/>
      <c r="E398" s="369"/>
      <c r="F398" s="368"/>
    </row>
    <row r="399" spans="1:6" x14ac:dyDescent="0.25">
      <c r="A399" s="368"/>
      <c r="B399" s="368"/>
      <c r="C399" s="369"/>
      <c r="D399" s="368"/>
      <c r="E399" s="369"/>
      <c r="F399" s="368"/>
    </row>
    <row r="400" spans="1:6" x14ac:dyDescent="0.25">
      <c r="A400" s="368"/>
      <c r="B400" s="368"/>
      <c r="C400" s="369"/>
      <c r="D400" s="368"/>
      <c r="E400" s="369"/>
      <c r="F400" s="368"/>
    </row>
    <row r="401" spans="1:6" x14ac:dyDescent="0.25">
      <c r="A401" s="368"/>
      <c r="B401" s="368"/>
      <c r="C401" s="369"/>
      <c r="D401" s="368"/>
      <c r="E401" s="369"/>
      <c r="F401" s="368"/>
    </row>
    <row r="402" spans="1:6" x14ac:dyDescent="0.25">
      <c r="A402" s="368"/>
      <c r="B402" s="368"/>
      <c r="C402" s="369"/>
      <c r="D402" s="368"/>
      <c r="E402" s="369"/>
      <c r="F402" s="368"/>
    </row>
    <row r="403" spans="1:6" x14ac:dyDescent="0.25">
      <c r="A403" s="368"/>
      <c r="B403" s="368"/>
      <c r="C403" s="369"/>
      <c r="D403" s="368"/>
      <c r="E403" s="369"/>
      <c r="F403" s="368"/>
    </row>
    <row r="404" spans="1:6" x14ac:dyDescent="0.25">
      <c r="A404" s="368"/>
      <c r="B404" s="368"/>
      <c r="C404" s="369"/>
      <c r="D404" s="368"/>
      <c r="E404" s="369"/>
      <c r="F404" s="368"/>
    </row>
    <row r="405" spans="1:6" x14ac:dyDescent="0.25">
      <c r="A405" s="368"/>
      <c r="B405" s="368"/>
      <c r="C405" s="369"/>
      <c r="D405" s="368"/>
      <c r="E405" s="369"/>
      <c r="F405" s="368"/>
    </row>
    <row r="406" spans="1:6" x14ac:dyDescent="0.25">
      <c r="A406" s="368"/>
      <c r="B406" s="368"/>
      <c r="C406" s="369"/>
      <c r="D406" s="368"/>
      <c r="E406" s="369"/>
      <c r="F406" s="368"/>
    </row>
    <row r="407" spans="1:6" x14ac:dyDescent="0.25">
      <c r="A407" s="368"/>
      <c r="B407" s="368"/>
      <c r="C407" s="369"/>
      <c r="D407" s="368"/>
      <c r="E407" s="369"/>
      <c r="F407" s="368"/>
    </row>
    <row r="408" spans="1:6" x14ac:dyDescent="0.25">
      <c r="A408" s="368"/>
      <c r="B408" s="368"/>
      <c r="C408" s="369"/>
      <c r="D408" s="368"/>
      <c r="E408" s="369"/>
      <c r="F408" s="368"/>
    </row>
    <row r="409" spans="1:6" x14ac:dyDescent="0.25">
      <c r="A409" s="368"/>
      <c r="B409" s="368"/>
      <c r="C409" s="369"/>
      <c r="D409" s="368"/>
      <c r="E409" s="369"/>
      <c r="F409" s="368"/>
    </row>
    <row r="410" spans="1:6" x14ac:dyDescent="0.25">
      <c r="A410" s="368"/>
      <c r="B410" s="368"/>
      <c r="C410" s="369"/>
      <c r="D410" s="368"/>
      <c r="E410" s="369"/>
      <c r="F410" s="368"/>
    </row>
    <row r="411" spans="1:6" x14ac:dyDescent="0.25">
      <c r="A411" s="368"/>
      <c r="B411" s="368"/>
      <c r="C411" s="369"/>
      <c r="D411" s="368"/>
      <c r="E411" s="369"/>
      <c r="F411" s="368"/>
    </row>
    <row r="412" spans="1:6" x14ac:dyDescent="0.25">
      <c r="A412" s="368"/>
      <c r="B412" s="368"/>
      <c r="C412" s="369"/>
      <c r="D412" s="368"/>
      <c r="E412" s="369"/>
      <c r="F412" s="368"/>
    </row>
    <row r="413" spans="1:6" x14ac:dyDescent="0.25">
      <c r="A413" s="368"/>
      <c r="B413" s="368"/>
      <c r="C413" s="369"/>
      <c r="D413" s="368"/>
      <c r="E413" s="369"/>
      <c r="F413" s="368"/>
    </row>
    <row r="414" spans="1:6" x14ac:dyDescent="0.25">
      <c r="A414" s="368"/>
      <c r="B414" s="368"/>
      <c r="C414" s="369"/>
      <c r="D414" s="368"/>
      <c r="E414" s="369"/>
      <c r="F414" s="368"/>
    </row>
    <row r="415" spans="1:6" x14ac:dyDescent="0.25">
      <c r="A415" s="368"/>
      <c r="B415" s="368"/>
      <c r="C415" s="369"/>
      <c r="D415" s="368"/>
      <c r="E415" s="369"/>
      <c r="F415" s="368"/>
    </row>
    <row r="416" spans="1:6" x14ac:dyDescent="0.25">
      <c r="A416" s="368"/>
      <c r="B416" s="368"/>
      <c r="C416" s="369"/>
      <c r="D416" s="368"/>
      <c r="E416" s="369"/>
      <c r="F416" s="368"/>
    </row>
    <row r="417" spans="1:6" x14ac:dyDescent="0.25">
      <c r="A417" s="368"/>
      <c r="B417" s="368"/>
      <c r="C417" s="369"/>
      <c r="D417" s="368"/>
      <c r="E417" s="369"/>
      <c r="F417" s="368"/>
    </row>
    <row r="418" spans="1:6" x14ac:dyDescent="0.25">
      <c r="A418" s="368"/>
      <c r="B418" s="368"/>
      <c r="C418" s="369"/>
      <c r="D418" s="368"/>
      <c r="E418" s="369"/>
      <c r="F418" s="368"/>
    </row>
    <row r="419" spans="1:6" x14ac:dyDescent="0.25">
      <c r="A419" s="368"/>
      <c r="B419" s="368"/>
      <c r="C419" s="369"/>
      <c r="D419" s="368"/>
      <c r="E419" s="369"/>
      <c r="F419" s="368"/>
    </row>
    <row r="420" spans="1:6" x14ac:dyDescent="0.25">
      <c r="A420" s="368"/>
      <c r="B420" s="368"/>
      <c r="C420" s="369"/>
      <c r="D420" s="368"/>
      <c r="E420" s="369"/>
      <c r="F420" s="368"/>
    </row>
    <row r="421" spans="1:6" x14ac:dyDescent="0.25">
      <c r="A421" s="368"/>
      <c r="B421" s="368"/>
      <c r="C421" s="369"/>
      <c r="D421" s="368"/>
      <c r="E421" s="369"/>
      <c r="F421" s="368"/>
    </row>
    <row r="422" spans="1:6" x14ac:dyDescent="0.25">
      <c r="A422" s="368"/>
      <c r="B422" s="368"/>
      <c r="C422" s="369"/>
      <c r="D422" s="368"/>
      <c r="E422" s="369"/>
      <c r="F422" s="368"/>
    </row>
    <row r="423" spans="1:6" x14ac:dyDescent="0.25">
      <c r="A423" s="368"/>
      <c r="B423" s="368"/>
      <c r="C423" s="369"/>
      <c r="D423" s="368"/>
      <c r="E423" s="369"/>
      <c r="F423" s="368"/>
    </row>
    <row r="424" spans="1:6" x14ac:dyDescent="0.25">
      <c r="A424" s="368"/>
      <c r="B424" s="368"/>
      <c r="C424" s="369"/>
      <c r="D424" s="368"/>
      <c r="E424" s="369"/>
      <c r="F424" s="368"/>
    </row>
    <row r="425" spans="1:6" x14ac:dyDescent="0.25">
      <c r="A425" s="368"/>
      <c r="B425" s="368"/>
      <c r="C425" s="369"/>
      <c r="D425" s="368"/>
      <c r="E425" s="369"/>
      <c r="F425" s="368"/>
    </row>
    <row r="426" spans="1:6" x14ac:dyDescent="0.25">
      <c r="A426" s="368"/>
      <c r="B426" s="368"/>
      <c r="C426" s="369"/>
      <c r="D426" s="368"/>
      <c r="E426" s="369"/>
      <c r="F426" s="368"/>
    </row>
    <row r="427" spans="1:6" x14ac:dyDescent="0.25">
      <c r="A427" s="368"/>
      <c r="B427" s="368"/>
      <c r="C427" s="369"/>
      <c r="D427" s="368"/>
      <c r="E427" s="369"/>
      <c r="F427" s="368"/>
    </row>
    <row r="428" spans="1:6" x14ac:dyDescent="0.25">
      <c r="A428" s="368"/>
      <c r="B428" s="368"/>
      <c r="C428" s="369"/>
      <c r="D428" s="368"/>
      <c r="E428" s="369"/>
      <c r="F428" s="368"/>
    </row>
    <row r="429" spans="1:6" x14ac:dyDescent="0.25">
      <c r="A429" s="368"/>
      <c r="B429" s="368"/>
      <c r="C429" s="369"/>
      <c r="D429" s="368"/>
      <c r="E429" s="369"/>
      <c r="F429" s="368"/>
    </row>
    <row r="430" spans="1:6" x14ac:dyDescent="0.25">
      <c r="A430" s="368"/>
      <c r="B430" s="368"/>
      <c r="C430" s="369"/>
      <c r="D430" s="368"/>
      <c r="E430" s="369"/>
      <c r="F430" s="368"/>
    </row>
    <row r="431" spans="1:6" x14ac:dyDescent="0.25">
      <c r="A431" s="368"/>
      <c r="B431" s="368"/>
      <c r="C431" s="369"/>
      <c r="D431" s="368"/>
      <c r="E431" s="369"/>
      <c r="F431" s="368"/>
    </row>
    <row r="432" spans="1:6" x14ac:dyDescent="0.25">
      <c r="A432" s="368"/>
      <c r="B432" s="368"/>
      <c r="C432" s="369"/>
      <c r="D432" s="368"/>
      <c r="E432" s="369"/>
      <c r="F432" s="368"/>
    </row>
    <row r="433" spans="1:6" x14ac:dyDescent="0.25">
      <c r="A433" s="368"/>
      <c r="B433" s="368"/>
      <c r="C433" s="369"/>
      <c r="D433" s="368"/>
      <c r="E433" s="369"/>
      <c r="F433" s="368"/>
    </row>
    <row r="434" spans="1:6" x14ac:dyDescent="0.25">
      <c r="A434" s="368"/>
      <c r="B434" s="368"/>
      <c r="C434" s="369"/>
      <c r="D434" s="368"/>
      <c r="E434" s="369"/>
      <c r="F434" s="368"/>
    </row>
    <row r="435" spans="1:6" x14ac:dyDescent="0.25">
      <c r="A435" s="368"/>
      <c r="B435" s="368"/>
      <c r="C435" s="369"/>
      <c r="D435" s="368"/>
      <c r="E435" s="369"/>
      <c r="F435" s="368"/>
    </row>
    <row r="436" spans="1:6" x14ac:dyDescent="0.25">
      <c r="A436" s="368"/>
      <c r="B436" s="368"/>
      <c r="C436" s="369"/>
      <c r="D436" s="368"/>
      <c r="E436" s="369"/>
      <c r="F436" s="368"/>
    </row>
    <row r="437" spans="1:6" x14ac:dyDescent="0.25">
      <c r="A437" s="368"/>
      <c r="B437" s="368"/>
      <c r="C437" s="369"/>
      <c r="D437" s="368"/>
      <c r="E437" s="369"/>
      <c r="F437" s="368"/>
    </row>
    <row r="438" spans="1:6" x14ac:dyDescent="0.25">
      <c r="A438" s="368"/>
      <c r="B438" s="368"/>
      <c r="C438" s="369"/>
      <c r="D438" s="368"/>
      <c r="E438" s="369"/>
      <c r="F438" s="368"/>
    </row>
    <row r="439" spans="1:6" x14ac:dyDescent="0.25">
      <c r="A439" s="368"/>
      <c r="B439" s="368"/>
      <c r="C439" s="369"/>
      <c r="D439" s="368"/>
      <c r="E439" s="369"/>
      <c r="F439" s="368"/>
    </row>
    <row r="440" spans="1:6" x14ac:dyDescent="0.25">
      <c r="A440" s="368"/>
      <c r="B440" s="368"/>
      <c r="C440" s="369"/>
      <c r="D440" s="368"/>
      <c r="E440" s="369"/>
      <c r="F440" s="368"/>
    </row>
    <row r="441" spans="1:6" x14ac:dyDescent="0.25">
      <c r="A441" s="368"/>
      <c r="B441" s="368"/>
      <c r="C441" s="369"/>
      <c r="D441" s="368"/>
      <c r="E441" s="369"/>
      <c r="F441" s="368"/>
    </row>
    <row r="442" spans="1:6" x14ac:dyDescent="0.25">
      <c r="A442" s="368"/>
      <c r="B442" s="368"/>
      <c r="C442" s="369"/>
      <c r="D442" s="368"/>
      <c r="E442" s="369"/>
      <c r="F442" s="368"/>
    </row>
    <row r="443" spans="1:6" x14ac:dyDescent="0.25">
      <c r="A443" s="368"/>
      <c r="B443" s="368"/>
      <c r="C443" s="369"/>
      <c r="D443" s="368"/>
      <c r="E443" s="369"/>
      <c r="F443" s="368"/>
    </row>
    <row r="444" spans="1:6" x14ac:dyDescent="0.25">
      <c r="A444" s="368"/>
      <c r="B444" s="368"/>
      <c r="C444" s="369"/>
      <c r="D444" s="368"/>
      <c r="E444" s="369"/>
      <c r="F444" s="368"/>
    </row>
    <row r="445" spans="1:6" x14ac:dyDescent="0.25">
      <c r="A445" s="368"/>
      <c r="B445" s="368"/>
      <c r="C445" s="369"/>
      <c r="D445" s="368"/>
      <c r="E445" s="369"/>
      <c r="F445" s="368"/>
    </row>
    <row r="446" spans="1:6" x14ac:dyDescent="0.25">
      <c r="A446" s="368"/>
      <c r="B446" s="368"/>
      <c r="C446" s="369"/>
      <c r="D446" s="368"/>
      <c r="E446" s="369"/>
      <c r="F446" s="368"/>
    </row>
    <row r="447" spans="1:6" x14ac:dyDescent="0.25">
      <c r="A447" s="368"/>
      <c r="B447" s="368"/>
      <c r="C447" s="369"/>
      <c r="D447" s="368"/>
      <c r="E447" s="369"/>
      <c r="F447" s="368"/>
    </row>
    <row r="448" spans="1:6" x14ac:dyDescent="0.25">
      <c r="A448" s="368"/>
      <c r="B448" s="368"/>
      <c r="C448" s="369"/>
      <c r="D448" s="368"/>
      <c r="E448" s="369"/>
      <c r="F448" s="368"/>
    </row>
    <row r="449" spans="1:6" x14ac:dyDescent="0.25">
      <c r="A449" s="368"/>
      <c r="B449" s="368"/>
      <c r="C449" s="369"/>
      <c r="D449" s="368"/>
      <c r="E449" s="369"/>
      <c r="F449" s="368"/>
    </row>
    <row r="450" spans="1:6" x14ac:dyDescent="0.25">
      <c r="A450" s="368"/>
      <c r="B450" s="368"/>
      <c r="C450" s="369"/>
      <c r="D450" s="368"/>
      <c r="E450" s="369"/>
      <c r="F450" s="368"/>
    </row>
    <row r="451" spans="1:6" x14ac:dyDescent="0.25">
      <c r="A451" s="368"/>
      <c r="B451" s="368"/>
      <c r="C451" s="369"/>
      <c r="D451" s="368"/>
      <c r="E451" s="369"/>
      <c r="F451" s="368"/>
    </row>
    <row r="452" spans="1:6" x14ac:dyDescent="0.25">
      <c r="A452" s="368"/>
      <c r="B452" s="368"/>
      <c r="C452" s="369"/>
      <c r="D452" s="368"/>
      <c r="E452" s="369"/>
      <c r="F452" s="368"/>
    </row>
    <row r="453" spans="1:6" x14ac:dyDescent="0.25">
      <c r="A453" s="368"/>
      <c r="B453" s="368"/>
      <c r="C453" s="369"/>
      <c r="D453" s="368"/>
      <c r="E453" s="369"/>
      <c r="F453" s="368"/>
    </row>
    <row r="454" spans="1:6" x14ac:dyDescent="0.25">
      <c r="A454" s="368"/>
      <c r="B454" s="368"/>
      <c r="C454" s="369"/>
      <c r="D454" s="368"/>
      <c r="E454" s="369"/>
      <c r="F454" s="368"/>
    </row>
    <row r="455" spans="1:6" x14ac:dyDescent="0.25">
      <c r="A455" s="368"/>
      <c r="B455" s="368"/>
      <c r="C455" s="369"/>
      <c r="D455" s="368"/>
      <c r="E455" s="369"/>
      <c r="F455" s="368"/>
    </row>
    <row r="456" spans="1:6" x14ac:dyDescent="0.25">
      <c r="A456" s="368"/>
      <c r="B456" s="368"/>
      <c r="C456" s="369"/>
      <c r="D456" s="368"/>
      <c r="E456" s="369"/>
      <c r="F456" s="368"/>
    </row>
    <row r="457" spans="1:6" x14ac:dyDescent="0.25">
      <c r="A457" s="368"/>
      <c r="B457" s="368"/>
      <c r="C457" s="369"/>
      <c r="D457" s="368"/>
      <c r="E457" s="369"/>
      <c r="F457" s="368"/>
    </row>
    <row r="458" spans="1:6" x14ac:dyDescent="0.25">
      <c r="A458" s="368"/>
      <c r="B458" s="368"/>
      <c r="C458" s="369"/>
      <c r="D458" s="368"/>
      <c r="E458" s="369"/>
      <c r="F458" s="368"/>
    </row>
    <row r="459" spans="1:6" x14ac:dyDescent="0.25">
      <c r="A459" s="368"/>
      <c r="B459" s="368"/>
      <c r="C459" s="369"/>
      <c r="D459" s="368"/>
      <c r="E459" s="369"/>
      <c r="F459" s="368"/>
    </row>
    <row r="460" spans="1:6" x14ac:dyDescent="0.25">
      <c r="A460" s="368"/>
      <c r="B460" s="368"/>
      <c r="C460" s="369"/>
      <c r="D460" s="368"/>
      <c r="E460" s="369"/>
      <c r="F460" s="368"/>
    </row>
    <row r="461" spans="1:6" x14ac:dyDescent="0.25">
      <c r="A461" s="368"/>
      <c r="B461" s="368"/>
      <c r="C461" s="369"/>
      <c r="D461" s="368"/>
      <c r="E461" s="369"/>
      <c r="F461" s="368"/>
    </row>
    <row r="462" spans="1:6" x14ac:dyDescent="0.25">
      <c r="A462" s="368"/>
      <c r="B462" s="368"/>
      <c r="C462" s="369"/>
      <c r="D462" s="368"/>
      <c r="E462" s="369"/>
      <c r="F462" s="368"/>
    </row>
    <row r="463" spans="1:6" x14ac:dyDescent="0.25">
      <c r="A463" s="368"/>
      <c r="B463" s="368"/>
      <c r="C463" s="369"/>
      <c r="D463" s="368"/>
      <c r="E463" s="369"/>
      <c r="F463" s="368"/>
    </row>
    <row r="464" spans="1:6" x14ac:dyDescent="0.25">
      <c r="A464" s="368"/>
      <c r="B464" s="368"/>
      <c r="C464" s="369"/>
      <c r="D464" s="368"/>
      <c r="E464" s="369"/>
      <c r="F464" s="368"/>
    </row>
    <row r="465" spans="1:6" x14ac:dyDescent="0.25">
      <c r="A465" s="368"/>
      <c r="B465" s="368"/>
      <c r="C465" s="369"/>
      <c r="D465" s="368"/>
      <c r="E465" s="369"/>
      <c r="F465" s="368"/>
    </row>
    <row r="466" spans="1:6" x14ac:dyDescent="0.25">
      <c r="A466" s="368"/>
      <c r="B466" s="368"/>
      <c r="C466" s="369"/>
      <c r="D466" s="368"/>
      <c r="E466" s="369"/>
      <c r="F466" s="368"/>
    </row>
    <row r="467" spans="1:6" x14ac:dyDescent="0.25">
      <c r="A467" s="368"/>
      <c r="B467" s="368"/>
      <c r="C467" s="369"/>
      <c r="D467" s="368"/>
      <c r="E467" s="369"/>
      <c r="F467" s="368"/>
    </row>
    <row r="468" spans="1:6" x14ac:dyDescent="0.25">
      <c r="A468" s="368"/>
      <c r="B468" s="368"/>
      <c r="C468" s="369"/>
      <c r="D468" s="368"/>
      <c r="E468" s="369"/>
      <c r="F468" s="368"/>
    </row>
    <row r="469" spans="1:6" x14ac:dyDescent="0.25">
      <c r="A469" s="368"/>
      <c r="B469" s="368"/>
      <c r="C469" s="369"/>
      <c r="D469" s="368"/>
      <c r="E469" s="369"/>
      <c r="F469" s="368"/>
    </row>
    <row r="470" spans="1:6" x14ac:dyDescent="0.25">
      <c r="A470" s="368"/>
      <c r="B470" s="368"/>
      <c r="C470" s="369"/>
      <c r="D470" s="368"/>
      <c r="E470" s="369"/>
      <c r="F470" s="368"/>
    </row>
    <row r="471" spans="1:6" x14ac:dyDescent="0.25">
      <c r="A471" s="368"/>
      <c r="B471" s="368"/>
      <c r="C471" s="369"/>
      <c r="D471" s="368"/>
      <c r="E471" s="369"/>
      <c r="F471" s="368"/>
    </row>
    <row r="472" spans="1:6" x14ac:dyDescent="0.25">
      <c r="A472" s="368"/>
      <c r="B472" s="368"/>
      <c r="C472" s="369"/>
      <c r="D472" s="368"/>
      <c r="E472" s="369"/>
      <c r="F472" s="368"/>
    </row>
    <row r="473" spans="1:6" x14ac:dyDescent="0.25">
      <c r="A473" s="368"/>
      <c r="B473" s="368"/>
      <c r="C473" s="369"/>
      <c r="D473" s="368"/>
      <c r="E473" s="369"/>
      <c r="F473" s="368"/>
    </row>
    <row r="474" spans="1:6" x14ac:dyDescent="0.25">
      <c r="A474" s="368"/>
      <c r="B474" s="368"/>
      <c r="C474" s="369"/>
      <c r="D474" s="368"/>
      <c r="E474" s="369"/>
      <c r="F474" s="368"/>
    </row>
    <row r="475" spans="1:6" x14ac:dyDescent="0.25">
      <c r="A475" s="368"/>
      <c r="B475" s="368"/>
      <c r="C475" s="369"/>
      <c r="D475" s="368"/>
      <c r="E475" s="369"/>
      <c r="F475" s="368"/>
    </row>
    <row r="476" spans="1:6" x14ac:dyDescent="0.25">
      <c r="A476" s="368"/>
      <c r="B476" s="368"/>
      <c r="C476" s="369"/>
      <c r="D476" s="368"/>
      <c r="E476" s="369"/>
      <c r="F476" s="368"/>
    </row>
    <row r="477" spans="1:6" x14ac:dyDescent="0.25">
      <c r="A477" s="368"/>
      <c r="B477" s="368"/>
      <c r="C477" s="369"/>
      <c r="D477" s="368"/>
      <c r="E477" s="369"/>
      <c r="F477" s="368"/>
    </row>
    <row r="478" spans="1:6" x14ac:dyDescent="0.25">
      <c r="A478" s="368"/>
      <c r="B478" s="368"/>
      <c r="C478" s="369"/>
      <c r="D478" s="368"/>
      <c r="E478" s="369"/>
      <c r="F478" s="368"/>
    </row>
    <row r="479" spans="1:6" x14ac:dyDescent="0.25">
      <c r="A479" s="368"/>
      <c r="B479" s="368"/>
      <c r="C479" s="369"/>
      <c r="D479" s="368"/>
      <c r="E479" s="369"/>
      <c r="F479" s="368"/>
    </row>
    <row r="480" spans="1:6" x14ac:dyDescent="0.25">
      <c r="A480" s="368"/>
      <c r="B480" s="368"/>
      <c r="C480" s="369"/>
      <c r="D480" s="368"/>
      <c r="E480" s="369"/>
      <c r="F480" s="368"/>
    </row>
    <row r="481" spans="1:6" x14ac:dyDescent="0.25">
      <c r="A481" s="368"/>
      <c r="B481" s="368"/>
      <c r="C481" s="369"/>
      <c r="D481" s="368"/>
      <c r="E481" s="369"/>
      <c r="F481" s="368"/>
    </row>
    <row r="482" spans="1:6" x14ac:dyDescent="0.25">
      <c r="A482" s="368"/>
      <c r="B482" s="368"/>
      <c r="C482" s="369"/>
      <c r="D482" s="368"/>
      <c r="E482" s="369"/>
      <c r="F482" s="368"/>
    </row>
    <row r="483" spans="1:6" x14ac:dyDescent="0.25">
      <c r="A483" s="368"/>
      <c r="B483" s="368"/>
      <c r="C483" s="369"/>
      <c r="D483" s="368"/>
      <c r="E483" s="369"/>
      <c r="F483" s="368"/>
    </row>
    <row r="484" spans="1:6" x14ac:dyDescent="0.25">
      <c r="A484" s="368"/>
      <c r="B484" s="368"/>
      <c r="C484" s="369"/>
      <c r="D484" s="368"/>
      <c r="E484" s="369"/>
      <c r="F484" s="368"/>
    </row>
    <row r="485" spans="1:6" x14ac:dyDescent="0.25">
      <c r="A485" s="368"/>
      <c r="B485" s="368"/>
      <c r="C485" s="369"/>
      <c r="D485" s="368"/>
      <c r="E485" s="369"/>
      <c r="F485" s="368"/>
    </row>
    <row r="486" spans="1:6" x14ac:dyDescent="0.25">
      <c r="A486" s="368"/>
      <c r="B486" s="368"/>
      <c r="C486" s="369"/>
      <c r="D486" s="368"/>
      <c r="E486" s="369"/>
      <c r="F486" s="368"/>
    </row>
    <row r="487" spans="1:6" x14ac:dyDescent="0.25">
      <c r="A487" s="368"/>
      <c r="B487" s="368"/>
      <c r="C487" s="369"/>
      <c r="D487" s="368"/>
      <c r="E487" s="369"/>
      <c r="F487" s="368"/>
    </row>
    <row r="488" spans="1:6" x14ac:dyDescent="0.25">
      <c r="A488" s="368"/>
      <c r="B488" s="368"/>
      <c r="C488" s="369"/>
      <c r="D488" s="368"/>
      <c r="E488" s="369"/>
      <c r="F488" s="368"/>
    </row>
    <row r="489" spans="1:6" x14ac:dyDescent="0.25">
      <c r="A489" s="368"/>
      <c r="B489" s="368"/>
      <c r="C489" s="369"/>
      <c r="D489" s="368"/>
      <c r="E489" s="369"/>
      <c r="F489" s="368"/>
    </row>
    <row r="490" spans="1:6" x14ac:dyDescent="0.25">
      <c r="A490" s="368"/>
      <c r="B490" s="368"/>
      <c r="C490" s="369"/>
      <c r="D490" s="368"/>
      <c r="E490" s="369"/>
      <c r="F490" s="368"/>
    </row>
    <row r="491" spans="1:6" x14ac:dyDescent="0.25">
      <c r="A491" s="368"/>
      <c r="B491" s="368"/>
      <c r="C491" s="369"/>
      <c r="D491" s="368"/>
      <c r="E491" s="369"/>
      <c r="F491" s="368"/>
    </row>
    <row r="492" spans="1:6" x14ac:dyDescent="0.25">
      <c r="A492" s="368"/>
      <c r="B492" s="368"/>
      <c r="C492" s="369"/>
      <c r="D492" s="368"/>
      <c r="E492" s="369"/>
      <c r="F492" s="368"/>
    </row>
    <row r="493" spans="1:6" x14ac:dyDescent="0.25">
      <c r="A493" s="368"/>
      <c r="B493" s="368"/>
      <c r="C493" s="369"/>
      <c r="D493" s="368"/>
      <c r="E493" s="369"/>
      <c r="F493" s="368"/>
    </row>
    <row r="494" spans="1:6" x14ac:dyDescent="0.25">
      <c r="A494" s="368"/>
      <c r="B494" s="368"/>
      <c r="C494" s="369"/>
      <c r="D494" s="368"/>
      <c r="E494" s="369"/>
      <c r="F494" s="368"/>
    </row>
    <row r="495" spans="1:6" x14ac:dyDescent="0.25">
      <c r="A495" s="368"/>
      <c r="B495" s="368"/>
      <c r="C495" s="369"/>
      <c r="D495" s="368"/>
      <c r="E495" s="369"/>
      <c r="F495" s="368"/>
    </row>
    <row r="496" spans="1:6" x14ac:dyDescent="0.25">
      <c r="A496" s="368"/>
      <c r="B496" s="368"/>
      <c r="C496" s="369"/>
      <c r="D496" s="368"/>
      <c r="E496" s="369"/>
      <c r="F496" s="368"/>
    </row>
    <row r="497" spans="1:6" x14ac:dyDescent="0.25">
      <c r="A497" s="368"/>
      <c r="B497" s="368"/>
      <c r="C497" s="369"/>
      <c r="D497" s="368"/>
      <c r="E497" s="369"/>
      <c r="F497" s="368"/>
    </row>
    <row r="498" spans="1:6" x14ac:dyDescent="0.25">
      <c r="A498" s="368"/>
      <c r="B498" s="368"/>
      <c r="C498" s="369"/>
      <c r="D498" s="368"/>
      <c r="E498" s="369"/>
      <c r="F498" s="368"/>
    </row>
    <row r="499" spans="1:6" x14ac:dyDescent="0.25">
      <c r="A499" s="368"/>
      <c r="B499" s="368"/>
      <c r="C499" s="369"/>
      <c r="D499" s="368"/>
      <c r="E499" s="369"/>
      <c r="F499" s="368"/>
    </row>
    <row r="500" spans="1:6" x14ac:dyDescent="0.25">
      <c r="A500" s="368"/>
      <c r="B500" s="368"/>
      <c r="C500" s="369"/>
      <c r="D500" s="368"/>
      <c r="E500" s="369"/>
      <c r="F500" s="368"/>
    </row>
    <row r="501" spans="1:6" x14ac:dyDescent="0.25">
      <c r="A501" s="368"/>
      <c r="B501" s="368"/>
      <c r="C501" s="369"/>
      <c r="D501" s="368"/>
      <c r="E501" s="369"/>
      <c r="F501" s="368"/>
    </row>
    <row r="502" spans="1:6" x14ac:dyDescent="0.25">
      <c r="A502" s="368"/>
      <c r="B502" s="368"/>
      <c r="C502" s="369"/>
      <c r="D502" s="368"/>
      <c r="E502" s="369"/>
      <c r="F502" s="368"/>
    </row>
    <row r="503" spans="1:6" x14ac:dyDescent="0.25">
      <c r="A503" s="368"/>
      <c r="B503" s="368"/>
      <c r="C503" s="369"/>
      <c r="D503" s="368"/>
      <c r="E503" s="369"/>
      <c r="F503" s="368"/>
    </row>
    <row r="504" spans="1:6" x14ac:dyDescent="0.25">
      <c r="A504" s="368"/>
      <c r="B504" s="368"/>
      <c r="C504" s="369"/>
      <c r="D504" s="368"/>
      <c r="E504" s="369"/>
      <c r="F504" s="368"/>
    </row>
    <row r="505" spans="1:6" x14ac:dyDescent="0.25">
      <c r="A505" s="368"/>
      <c r="B505" s="368"/>
      <c r="C505" s="369"/>
      <c r="D505" s="368"/>
      <c r="E505" s="369"/>
      <c r="F505" s="368"/>
    </row>
    <row r="506" spans="1:6" x14ac:dyDescent="0.25">
      <c r="A506" s="368"/>
      <c r="B506" s="368"/>
      <c r="C506" s="369"/>
      <c r="D506" s="368"/>
      <c r="E506" s="369"/>
      <c r="F506" s="368"/>
    </row>
    <row r="507" spans="1:6" x14ac:dyDescent="0.25">
      <c r="A507" s="368"/>
      <c r="B507" s="368"/>
      <c r="C507" s="369"/>
      <c r="D507" s="368"/>
      <c r="E507" s="369"/>
      <c r="F507" s="368"/>
    </row>
    <row r="508" spans="1:6" x14ac:dyDescent="0.25">
      <c r="A508" s="368"/>
      <c r="B508" s="368"/>
      <c r="C508" s="369"/>
      <c r="D508" s="368"/>
      <c r="E508" s="369"/>
      <c r="F508" s="368"/>
    </row>
    <row r="509" spans="1:6" x14ac:dyDescent="0.25">
      <c r="A509" s="368"/>
      <c r="B509" s="368"/>
      <c r="C509" s="369"/>
      <c r="D509" s="368"/>
      <c r="E509" s="369"/>
      <c r="F509" s="368"/>
    </row>
    <row r="510" spans="1:6" x14ac:dyDescent="0.25">
      <c r="A510" s="368"/>
      <c r="B510" s="368"/>
      <c r="C510" s="369"/>
      <c r="D510" s="368"/>
      <c r="E510" s="369"/>
      <c r="F510" s="368"/>
    </row>
    <row r="511" spans="1:6" x14ac:dyDescent="0.25">
      <c r="A511" s="368"/>
      <c r="B511" s="368"/>
      <c r="C511" s="369"/>
      <c r="D511" s="368"/>
      <c r="E511" s="369"/>
      <c r="F511" s="368"/>
    </row>
    <row r="512" spans="1:6" x14ac:dyDescent="0.25">
      <c r="A512" s="368"/>
      <c r="B512" s="368"/>
      <c r="C512" s="369"/>
      <c r="D512" s="368"/>
      <c r="E512" s="369"/>
      <c r="F512" s="368"/>
    </row>
    <row r="513" spans="1:6" x14ac:dyDescent="0.25">
      <c r="A513" s="368"/>
      <c r="B513" s="368"/>
      <c r="C513" s="369"/>
      <c r="D513" s="368"/>
      <c r="E513" s="369"/>
      <c r="F513" s="368"/>
    </row>
    <row r="514" spans="1:6" x14ac:dyDescent="0.25">
      <c r="A514" s="368"/>
      <c r="B514" s="368"/>
      <c r="C514" s="369"/>
      <c r="D514" s="368"/>
      <c r="E514" s="369"/>
      <c r="F514" s="368"/>
    </row>
    <row r="515" spans="1:6" x14ac:dyDescent="0.25">
      <c r="A515" s="368"/>
      <c r="B515" s="368"/>
      <c r="C515" s="369"/>
      <c r="D515" s="368"/>
      <c r="E515" s="369"/>
      <c r="F515" s="368"/>
    </row>
    <row r="516" spans="1:6" x14ac:dyDescent="0.25">
      <c r="A516" s="368"/>
      <c r="B516" s="368"/>
      <c r="C516" s="369"/>
      <c r="D516" s="368"/>
      <c r="E516" s="369"/>
      <c r="F516" s="368"/>
    </row>
    <row r="517" spans="1:6" x14ac:dyDescent="0.25">
      <c r="A517" s="368"/>
      <c r="B517" s="368"/>
      <c r="C517" s="369"/>
      <c r="D517" s="368"/>
      <c r="E517" s="369"/>
      <c r="F517" s="368"/>
    </row>
    <row r="518" spans="1:6" x14ac:dyDescent="0.25">
      <c r="A518" s="368"/>
      <c r="B518" s="368"/>
      <c r="C518" s="369"/>
      <c r="D518" s="368"/>
      <c r="E518" s="369"/>
      <c r="F518" s="368"/>
    </row>
    <row r="519" spans="1:6" x14ac:dyDescent="0.25">
      <c r="A519" s="368"/>
      <c r="B519" s="368"/>
      <c r="C519" s="369"/>
      <c r="D519" s="368"/>
      <c r="E519" s="369"/>
      <c r="F519" s="368"/>
    </row>
    <row r="520" spans="1:6" x14ac:dyDescent="0.25">
      <c r="A520" s="368"/>
      <c r="B520" s="368"/>
      <c r="C520" s="369"/>
      <c r="D520" s="368"/>
      <c r="E520" s="369"/>
      <c r="F520" s="368"/>
    </row>
    <row r="521" spans="1:6" x14ac:dyDescent="0.25">
      <c r="A521" s="368"/>
      <c r="B521" s="368"/>
      <c r="C521" s="369"/>
      <c r="D521" s="368"/>
      <c r="E521" s="369"/>
      <c r="F521" s="368"/>
    </row>
    <row r="522" spans="1:6" x14ac:dyDescent="0.25">
      <c r="A522" s="368"/>
      <c r="B522" s="368"/>
      <c r="C522" s="369"/>
      <c r="D522" s="368"/>
      <c r="E522" s="369"/>
      <c r="F522" s="368"/>
    </row>
    <row r="523" spans="1:6" x14ac:dyDescent="0.25">
      <c r="A523" s="368"/>
      <c r="B523" s="368"/>
      <c r="C523" s="369"/>
      <c r="D523" s="368"/>
      <c r="E523" s="369"/>
      <c r="F523" s="368"/>
    </row>
    <row r="524" spans="1:6" x14ac:dyDescent="0.25">
      <c r="A524" s="368"/>
      <c r="B524" s="368"/>
      <c r="C524" s="369"/>
      <c r="D524" s="368"/>
      <c r="E524" s="369"/>
      <c r="F524" s="368"/>
    </row>
    <row r="525" spans="1:6" x14ac:dyDescent="0.25">
      <c r="A525" s="368"/>
      <c r="B525" s="368"/>
      <c r="C525" s="369"/>
      <c r="D525" s="368"/>
      <c r="E525" s="369"/>
      <c r="F525" s="368"/>
    </row>
    <row r="526" spans="1:6" x14ac:dyDescent="0.25">
      <c r="A526" s="368"/>
      <c r="B526" s="368"/>
      <c r="C526" s="369"/>
      <c r="D526" s="368"/>
      <c r="E526" s="369"/>
      <c r="F526" s="368"/>
    </row>
    <row r="527" spans="1:6" x14ac:dyDescent="0.25">
      <c r="A527" s="368"/>
      <c r="B527" s="368"/>
      <c r="C527" s="369"/>
      <c r="D527" s="368"/>
      <c r="E527" s="369"/>
      <c r="F527" s="368"/>
    </row>
    <row r="528" spans="1:6" x14ac:dyDescent="0.25">
      <c r="A528" s="368"/>
      <c r="B528" s="368"/>
      <c r="C528" s="369"/>
      <c r="D528" s="368"/>
      <c r="E528" s="369"/>
      <c r="F528" s="368"/>
    </row>
    <row r="529" spans="1:6" x14ac:dyDescent="0.25">
      <c r="A529" s="368"/>
      <c r="B529" s="368"/>
      <c r="C529" s="369"/>
      <c r="D529" s="368"/>
      <c r="E529" s="369"/>
      <c r="F529" s="368"/>
    </row>
    <row r="530" spans="1:6" x14ac:dyDescent="0.25">
      <c r="A530" s="368"/>
      <c r="B530" s="368"/>
      <c r="C530" s="369"/>
      <c r="D530" s="368"/>
      <c r="E530" s="369"/>
      <c r="F530" s="368"/>
    </row>
    <row r="531" spans="1:6" x14ac:dyDescent="0.25">
      <c r="A531" s="368"/>
      <c r="B531" s="368"/>
      <c r="C531" s="369"/>
      <c r="D531" s="368"/>
      <c r="E531" s="369"/>
      <c r="F531" s="368"/>
    </row>
    <row r="532" spans="1:6" x14ac:dyDescent="0.25">
      <c r="A532" s="368"/>
      <c r="B532" s="368"/>
      <c r="C532" s="369"/>
      <c r="D532" s="368"/>
      <c r="E532" s="369"/>
      <c r="F532" s="368"/>
    </row>
    <row r="533" spans="1:6" x14ac:dyDescent="0.25">
      <c r="A533" s="368"/>
      <c r="B533" s="368"/>
      <c r="C533" s="369"/>
      <c r="D533" s="368"/>
      <c r="E533" s="369"/>
      <c r="F533" s="368"/>
    </row>
    <row r="534" spans="1:6" x14ac:dyDescent="0.25">
      <c r="A534" s="368"/>
      <c r="B534" s="368"/>
      <c r="C534" s="369"/>
      <c r="D534" s="368"/>
      <c r="E534" s="369"/>
      <c r="F534" s="368"/>
    </row>
    <row r="535" spans="1:6" x14ac:dyDescent="0.25">
      <c r="A535" s="368"/>
      <c r="B535" s="368"/>
      <c r="C535" s="369"/>
      <c r="D535" s="368"/>
      <c r="E535" s="369"/>
      <c r="F535" s="368"/>
    </row>
    <row r="536" spans="1:6" x14ac:dyDescent="0.25">
      <c r="A536" s="368"/>
      <c r="B536" s="368"/>
      <c r="C536" s="369"/>
      <c r="D536" s="368"/>
      <c r="E536" s="369"/>
      <c r="F536" s="368"/>
    </row>
    <row r="537" spans="1:6" x14ac:dyDescent="0.25">
      <c r="A537" s="368"/>
      <c r="B537" s="368"/>
      <c r="C537" s="369"/>
      <c r="D537" s="368"/>
      <c r="E537" s="369"/>
      <c r="F537" s="368"/>
    </row>
    <row r="538" spans="1:6" x14ac:dyDescent="0.25">
      <c r="A538" s="368"/>
      <c r="B538" s="368"/>
      <c r="C538" s="369"/>
      <c r="D538" s="368"/>
      <c r="E538" s="369"/>
      <c r="F538" s="368"/>
    </row>
    <row r="539" spans="1:6" x14ac:dyDescent="0.25">
      <c r="A539" s="368"/>
      <c r="B539" s="368"/>
      <c r="C539" s="369"/>
      <c r="D539" s="368"/>
      <c r="E539" s="369"/>
      <c r="F539" s="368"/>
    </row>
    <row r="540" spans="1:6" x14ac:dyDescent="0.25">
      <c r="A540" s="368"/>
      <c r="B540" s="368"/>
      <c r="C540" s="369"/>
      <c r="D540" s="368"/>
      <c r="E540" s="369"/>
      <c r="F540" s="368"/>
    </row>
    <row r="541" spans="1:6" x14ac:dyDescent="0.25">
      <c r="A541" s="368"/>
      <c r="B541" s="368"/>
      <c r="C541" s="369"/>
      <c r="D541" s="368"/>
      <c r="E541" s="369"/>
      <c r="F541" s="368"/>
    </row>
    <row r="542" spans="1:6" x14ac:dyDescent="0.25">
      <c r="A542" s="368"/>
      <c r="B542" s="368"/>
      <c r="C542" s="369"/>
      <c r="D542" s="368"/>
      <c r="E542" s="369"/>
      <c r="F542" s="368"/>
    </row>
    <row r="543" spans="1:6" x14ac:dyDescent="0.25">
      <c r="A543" s="368"/>
      <c r="B543" s="368"/>
      <c r="C543" s="369"/>
      <c r="D543" s="368"/>
      <c r="E543" s="369"/>
      <c r="F543" s="368"/>
    </row>
    <row r="544" spans="1:6" x14ac:dyDescent="0.25">
      <c r="A544" s="368"/>
      <c r="B544" s="368"/>
      <c r="C544" s="369"/>
      <c r="D544" s="368"/>
      <c r="E544" s="369"/>
      <c r="F544" s="368"/>
    </row>
    <row r="545" spans="1:6" x14ac:dyDescent="0.25">
      <c r="A545" s="368"/>
      <c r="B545" s="368"/>
      <c r="C545" s="369"/>
      <c r="D545" s="368"/>
      <c r="E545" s="369"/>
      <c r="F545" s="368"/>
    </row>
    <row r="546" spans="1:6" x14ac:dyDescent="0.25">
      <c r="A546" s="368"/>
      <c r="B546" s="368"/>
      <c r="C546" s="369"/>
      <c r="D546" s="368"/>
      <c r="E546" s="369"/>
      <c r="F546" s="368"/>
    </row>
    <row r="547" spans="1:6" x14ac:dyDescent="0.25">
      <c r="A547" s="368"/>
      <c r="B547" s="368"/>
      <c r="C547" s="369"/>
      <c r="D547" s="368"/>
      <c r="E547" s="369"/>
      <c r="F547" s="368"/>
    </row>
    <row r="548" spans="1:6" x14ac:dyDescent="0.25">
      <c r="A548" s="368"/>
      <c r="B548" s="368"/>
      <c r="C548" s="369"/>
      <c r="D548" s="368"/>
      <c r="E548" s="369"/>
      <c r="F548" s="368"/>
    </row>
    <row r="549" spans="1:6" x14ac:dyDescent="0.25">
      <c r="A549" s="368"/>
      <c r="B549" s="368"/>
      <c r="C549" s="369"/>
      <c r="D549" s="368"/>
      <c r="E549" s="369"/>
      <c r="F549" s="368"/>
    </row>
    <row r="550" spans="1:6" x14ac:dyDescent="0.25">
      <c r="A550" s="368"/>
      <c r="B550" s="368"/>
      <c r="C550" s="369"/>
      <c r="D550" s="368"/>
      <c r="E550" s="369"/>
      <c r="F550" s="368"/>
    </row>
    <row r="551" spans="1:6" x14ac:dyDescent="0.25">
      <c r="A551" s="368"/>
      <c r="B551" s="368"/>
      <c r="C551" s="369"/>
      <c r="D551" s="368"/>
      <c r="E551" s="369"/>
      <c r="F551" s="368"/>
    </row>
    <row r="552" spans="1:6" x14ac:dyDescent="0.25">
      <c r="A552" s="368"/>
      <c r="B552" s="368"/>
      <c r="C552" s="369"/>
      <c r="D552" s="368"/>
      <c r="E552" s="369"/>
      <c r="F552" s="368"/>
    </row>
    <row r="553" spans="1:6" x14ac:dyDescent="0.25">
      <c r="A553" s="368"/>
      <c r="B553" s="368"/>
      <c r="C553" s="369"/>
      <c r="D553" s="368"/>
      <c r="E553" s="369"/>
      <c r="F553" s="368"/>
    </row>
    <row r="554" spans="1:6" x14ac:dyDescent="0.25">
      <c r="A554" s="368"/>
      <c r="B554" s="368"/>
      <c r="C554" s="369"/>
      <c r="D554" s="368"/>
      <c r="E554" s="369"/>
      <c r="F554" s="368"/>
    </row>
    <row r="555" spans="1:6" x14ac:dyDescent="0.25">
      <c r="A555" s="368"/>
      <c r="B555" s="368"/>
      <c r="C555" s="369"/>
      <c r="D555" s="368"/>
      <c r="E555" s="369"/>
      <c r="F555" s="368"/>
    </row>
    <row r="556" spans="1:6" x14ac:dyDescent="0.25">
      <c r="A556" s="368"/>
      <c r="B556" s="368"/>
      <c r="C556" s="369"/>
      <c r="D556" s="368"/>
      <c r="E556" s="369"/>
      <c r="F556" s="368"/>
    </row>
    <row r="557" spans="1:6" x14ac:dyDescent="0.25">
      <c r="A557" s="368"/>
      <c r="B557" s="368"/>
      <c r="C557" s="369"/>
      <c r="D557" s="368"/>
      <c r="E557" s="369"/>
      <c r="F557" s="368"/>
    </row>
    <row r="558" spans="1:6" x14ac:dyDescent="0.25">
      <c r="A558" s="368"/>
      <c r="B558" s="368"/>
      <c r="C558" s="369"/>
      <c r="D558" s="368"/>
      <c r="E558" s="369"/>
      <c r="F558" s="368"/>
    </row>
    <row r="559" spans="1:6" x14ac:dyDescent="0.25">
      <c r="A559" s="368"/>
      <c r="B559" s="368"/>
      <c r="C559" s="369"/>
      <c r="D559" s="368"/>
      <c r="E559" s="369"/>
      <c r="F559" s="368"/>
    </row>
    <row r="560" spans="1:6" x14ac:dyDescent="0.25">
      <c r="A560" s="368"/>
      <c r="B560" s="368"/>
      <c r="C560" s="369"/>
      <c r="D560" s="368"/>
      <c r="E560" s="369"/>
      <c r="F560" s="368"/>
    </row>
    <row r="561" spans="1:6" x14ac:dyDescent="0.25">
      <c r="A561" s="368"/>
      <c r="B561" s="368"/>
      <c r="C561" s="369"/>
      <c r="D561" s="368"/>
      <c r="E561" s="369"/>
      <c r="F561" s="368"/>
    </row>
    <row r="562" spans="1:6" x14ac:dyDescent="0.25">
      <c r="A562" s="368"/>
      <c r="B562" s="368"/>
      <c r="C562" s="369"/>
      <c r="D562" s="368"/>
      <c r="E562" s="369"/>
      <c r="F562" s="368"/>
    </row>
    <row r="563" spans="1:6" x14ac:dyDescent="0.25">
      <c r="A563" s="368"/>
      <c r="B563" s="368"/>
      <c r="C563" s="369"/>
      <c r="D563" s="368"/>
      <c r="E563" s="369"/>
      <c r="F563" s="368"/>
    </row>
    <row r="564" spans="1:6" x14ac:dyDescent="0.25">
      <c r="A564" s="368"/>
      <c r="B564" s="368"/>
      <c r="C564" s="369"/>
      <c r="D564" s="368"/>
      <c r="E564" s="369"/>
      <c r="F564" s="368"/>
    </row>
    <row r="565" spans="1:6" x14ac:dyDescent="0.25">
      <c r="A565" s="368"/>
      <c r="B565" s="368"/>
      <c r="C565" s="369"/>
      <c r="D565" s="368"/>
      <c r="E565" s="369"/>
      <c r="F565" s="368"/>
    </row>
    <row r="566" spans="1:6" x14ac:dyDescent="0.25">
      <c r="A566" s="368"/>
      <c r="B566" s="368"/>
      <c r="C566" s="369"/>
      <c r="D566" s="368"/>
      <c r="E566" s="369"/>
      <c r="F566" s="368"/>
    </row>
    <row r="567" spans="1:6" x14ac:dyDescent="0.25">
      <c r="A567" s="368"/>
      <c r="B567" s="368"/>
      <c r="C567" s="369"/>
      <c r="D567" s="368"/>
      <c r="E567" s="369"/>
      <c r="F567" s="368"/>
    </row>
    <row r="568" spans="1:6" x14ac:dyDescent="0.25">
      <c r="A568" s="368"/>
      <c r="B568" s="368"/>
      <c r="C568" s="369"/>
      <c r="D568" s="368"/>
      <c r="E568" s="369"/>
      <c r="F568" s="368"/>
    </row>
    <row r="569" spans="1:6" x14ac:dyDescent="0.25">
      <c r="A569" s="368"/>
      <c r="B569" s="368"/>
      <c r="C569" s="369"/>
      <c r="D569" s="368"/>
      <c r="E569" s="369"/>
      <c r="F569" s="368"/>
    </row>
    <row r="570" spans="1:6" x14ac:dyDescent="0.25">
      <c r="A570" s="368"/>
      <c r="B570" s="368"/>
      <c r="C570" s="369"/>
      <c r="D570" s="368"/>
      <c r="E570" s="369"/>
      <c r="F570" s="368"/>
    </row>
    <row r="571" spans="1:6" x14ac:dyDescent="0.25">
      <c r="A571" s="368"/>
      <c r="B571" s="368"/>
      <c r="C571" s="369"/>
      <c r="D571" s="368"/>
      <c r="E571" s="369"/>
      <c r="F571" s="368"/>
    </row>
    <row r="572" spans="1:6" x14ac:dyDescent="0.25">
      <c r="A572" s="368"/>
      <c r="B572" s="368"/>
      <c r="C572" s="369"/>
      <c r="D572" s="368"/>
      <c r="E572" s="369"/>
      <c r="F572" s="368"/>
    </row>
    <row r="573" spans="1:6" x14ac:dyDescent="0.25">
      <c r="A573" s="368"/>
      <c r="B573" s="368"/>
      <c r="C573" s="369"/>
      <c r="D573" s="368"/>
      <c r="E573" s="369"/>
      <c r="F573" s="368"/>
    </row>
    <row r="574" spans="1:6" x14ac:dyDescent="0.25">
      <c r="A574" s="368"/>
      <c r="B574" s="368"/>
      <c r="C574" s="369"/>
      <c r="D574" s="368"/>
      <c r="E574" s="369"/>
      <c r="F574" s="368"/>
    </row>
    <row r="575" spans="1:6" x14ac:dyDescent="0.25">
      <c r="A575" s="368"/>
      <c r="B575" s="368"/>
      <c r="C575" s="369"/>
      <c r="D575" s="368"/>
      <c r="E575" s="369"/>
      <c r="F575" s="368"/>
    </row>
    <row r="576" spans="1:6" x14ac:dyDescent="0.25">
      <c r="A576" s="368"/>
      <c r="B576" s="368"/>
      <c r="C576" s="369"/>
      <c r="D576" s="368"/>
      <c r="E576" s="369"/>
      <c r="F576" s="368"/>
    </row>
    <row r="577" spans="1:6" x14ac:dyDescent="0.25">
      <c r="A577" s="368"/>
      <c r="B577" s="368"/>
      <c r="C577" s="369"/>
      <c r="D577" s="368"/>
      <c r="E577" s="369"/>
      <c r="F577" s="368"/>
    </row>
    <row r="578" spans="1:6" x14ac:dyDescent="0.25">
      <c r="A578" s="368"/>
      <c r="B578" s="368"/>
      <c r="C578" s="369"/>
      <c r="D578" s="368"/>
      <c r="E578" s="369"/>
      <c r="F578" s="368"/>
    </row>
    <row r="579" spans="1:6" x14ac:dyDescent="0.25">
      <c r="A579" s="368"/>
      <c r="B579" s="368"/>
      <c r="C579" s="369"/>
      <c r="D579" s="368"/>
      <c r="E579" s="369"/>
      <c r="F579" s="368"/>
    </row>
    <row r="580" spans="1:6" x14ac:dyDescent="0.25">
      <c r="A580" s="368"/>
      <c r="B580" s="368"/>
      <c r="C580" s="369"/>
      <c r="D580" s="368"/>
      <c r="E580" s="369"/>
      <c r="F580" s="368"/>
    </row>
    <row r="581" spans="1:6" x14ac:dyDescent="0.25">
      <c r="A581" s="368"/>
      <c r="B581" s="368"/>
      <c r="C581" s="369"/>
      <c r="D581" s="368"/>
      <c r="E581" s="369"/>
      <c r="F581" s="368"/>
    </row>
    <row r="582" spans="1:6" x14ac:dyDescent="0.25">
      <c r="A582" s="368"/>
      <c r="B582" s="368"/>
      <c r="C582" s="369"/>
      <c r="D582" s="368"/>
      <c r="E582" s="369"/>
      <c r="F582" s="368"/>
    </row>
    <row r="583" spans="1:6" x14ac:dyDescent="0.25">
      <c r="A583" s="368"/>
      <c r="B583" s="368"/>
      <c r="C583" s="369"/>
      <c r="D583" s="368"/>
      <c r="E583" s="369"/>
      <c r="F583" s="368"/>
    </row>
    <row r="584" spans="1:6" x14ac:dyDescent="0.25">
      <c r="A584" s="368"/>
      <c r="B584" s="368"/>
      <c r="C584" s="369"/>
      <c r="D584" s="368"/>
      <c r="E584" s="369"/>
      <c r="F584" s="368"/>
    </row>
    <row r="585" spans="1:6" x14ac:dyDescent="0.25">
      <c r="A585" s="368"/>
      <c r="B585" s="368"/>
      <c r="C585" s="369"/>
      <c r="D585" s="368"/>
      <c r="E585" s="369"/>
      <c r="F585" s="368"/>
    </row>
    <row r="586" spans="1:6" x14ac:dyDescent="0.25">
      <c r="A586" s="368"/>
      <c r="B586" s="368"/>
      <c r="C586" s="369"/>
      <c r="D586" s="368"/>
      <c r="E586" s="369"/>
      <c r="F586" s="368"/>
    </row>
    <row r="587" spans="1:6" x14ac:dyDescent="0.25">
      <c r="A587" s="368"/>
      <c r="B587" s="368"/>
      <c r="C587" s="369"/>
      <c r="D587" s="368"/>
      <c r="E587" s="369"/>
      <c r="F587" s="368"/>
    </row>
    <row r="588" spans="1:6" x14ac:dyDescent="0.25">
      <c r="A588" s="368"/>
      <c r="B588" s="368"/>
      <c r="C588" s="369"/>
      <c r="D588" s="368"/>
      <c r="E588" s="369"/>
      <c r="F588" s="368"/>
    </row>
    <row r="589" spans="1:6" x14ac:dyDescent="0.25">
      <c r="A589" s="368"/>
      <c r="B589" s="368"/>
      <c r="C589" s="369"/>
      <c r="D589" s="368"/>
      <c r="E589" s="369"/>
      <c r="F589" s="368"/>
    </row>
    <row r="590" spans="1:6" x14ac:dyDescent="0.25">
      <c r="A590" s="368"/>
      <c r="B590" s="368"/>
      <c r="C590" s="369"/>
      <c r="D590" s="368"/>
      <c r="E590" s="369"/>
      <c r="F590" s="368"/>
    </row>
    <row r="591" spans="1:6" x14ac:dyDescent="0.25">
      <c r="A591" s="368"/>
      <c r="B591" s="368"/>
      <c r="C591" s="369"/>
      <c r="D591" s="368"/>
      <c r="E591" s="369"/>
      <c r="F591" s="368"/>
    </row>
    <row r="592" spans="1:6" x14ac:dyDescent="0.25">
      <c r="A592" s="368"/>
      <c r="B592" s="368"/>
      <c r="C592" s="369"/>
      <c r="D592" s="368"/>
      <c r="E592" s="369"/>
      <c r="F592" s="368"/>
    </row>
    <row r="593" spans="1:6" x14ac:dyDescent="0.25">
      <c r="A593" s="368"/>
      <c r="B593" s="368"/>
      <c r="C593" s="369"/>
      <c r="D593" s="368"/>
      <c r="E593" s="369"/>
      <c r="F593" s="368"/>
    </row>
    <row r="594" spans="1:6" x14ac:dyDescent="0.25">
      <c r="A594" s="368"/>
      <c r="B594" s="368"/>
      <c r="C594" s="369"/>
      <c r="D594" s="368"/>
      <c r="E594" s="369"/>
      <c r="F594" s="368"/>
    </row>
    <row r="595" spans="1:6" x14ac:dyDescent="0.25">
      <c r="A595" s="368"/>
      <c r="B595" s="368"/>
      <c r="C595" s="369"/>
      <c r="D595" s="368"/>
      <c r="E595" s="369"/>
      <c r="F595" s="368"/>
    </row>
    <row r="596" spans="1:6" x14ac:dyDescent="0.25">
      <c r="A596" s="368"/>
      <c r="B596" s="368"/>
      <c r="C596" s="369"/>
      <c r="D596" s="368"/>
      <c r="E596" s="369"/>
      <c r="F596" s="368"/>
    </row>
    <row r="597" spans="1:6" x14ac:dyDescent="0.25">
      <c r="A597" s="368"/>
      <c r="B597" s="368"/>
      <c r="C597" s="369"/>
      <c r="D597" s="368"/>
      <c r="E597" s="369"/>
      <c r="F597" s="368"/>
    </row>
    <row r="598" spans="1:6" x14ac:dyDescent="0.25">
      <c r="A598" s="368"/>
      <c r="B598" s="368"/>
      <c r="C598" s="369"/>
      <c r="D598" s="368"/>
      <c r="E598" s="369"/>
      <c r="F598" s="368"/>
    </row>
    <row r="599" spans="1:6" x14ac:dyDescent="0.25">
      <c r="A599" s="368"/>
      <c r="B599" s="368"/>
      <c r="C599" s="369"/>
      <c r="D599" s="368"/>
      <c r="E599" s="369"/>
      <c r="F599" s="368"/>
    </row>
    <row r="600" spans="1:6" x14ac:dyDescent="0.25">
      <c r="A600" s="368"/>
      <c r="B600" s="368"/>
      <c r="C600" s="369"/>
      <c r="D600" s="368"/>
      <c r="E600" s="369"/>
      <c r="F600" s="368"/>
    </row>
    <row r="601" spans="1:6" x14ac:dyDescent="0.25">
      <c r="A601" s="368"/>
      <c r="B601" s="368"/>
      <c r="C601" s="369"/>
      <c r="D601" s="368"/>
      <c r="E601" s="369"/>
      <c r="F601" s="368"/>
    </row>
    <row r="602" spans="1:6" x14ac:dyDescent="0.25">
      <c r="A602" s="368"/>
      <c r="B602" s="368"/>
      <c r="C602" s="369"/>
      <c r="D602" s="368"/>
      <c r="E602" s="369"/>
      <c r="F602" s="368"/>
    </row>
    <row r="603" spans="1:6" x14ac:dyDescent="0.25">
      <c r="A603" s="368"/>
      <c r="B603" s="368"/>
      <c r="C603" s="369"/>
      <c r="D603" s="368"/>
      <c r="E603" s="369"/>
      <c r="F603" s="368"/>
    </row>
    <row r="604" spans="1:6" x14ac:dyDescent="0.25">
      <c r="A604" s="368"/>
      <c r="B604" s="368"/>
      <c r="C604" s="369"/>
      <c r="D604" s="368"/>
      <c r="E604" s="369"/>
      <c r="F604" s="368"/>
    </row>
    <row r="605" spans="1:6" x14ac:dyDescent="0.25">
      <c r="A605" s="368"/>
      <c r="B605" s="368"/>
      <c r="C605" s="369"/>
      <c r="D605" s="368"/>
      <c r="E605" s="369"/>
      <c r="F605" s="368"/>
    </row>
    <row r="606" spans="1:6" x14ac:dyDescent="0.25">
      <c r="A606" s="368"/>
      <c r="B606" s="368"/>
      <c r="C606" s="369"/>
      <c r="D606" s="368"/>
      <c r="E606" s="369"/>
      <c r="F606" s="368"/>
    </row>
    <row r="607" spans="1:6" x14ac:dyDescent="0.25">
      <c r="A607" s="368"/>
      <c r="B607" s="368"/>
      <c r="C607" s="369"/>
      <c r="D607" s="368"/>
      <c r="E607" s="369"/>
      <c r="F607" s="368"/>
    </row>
    <row r="608" spans="1:6" x14ac:dyDescent="0.25">
      <c r="A608" s="368"/>
      <c r="B608" s="368"/>
      <c r="C608" s="369"/>
      <c r="D608" s="368"/>
      <c r="E608" s="369"/>
      <c r="F608" s="368"/>
    </row>
    <row r="609" spans="1:6" x14ac:dyDescent="0.25">
      <c r="A609" s="368"/>
      <c r="B609" s="368"/>
      <c r="C609" s="369"/>
      <c r="D609" s="368"/>
      <c r="E609" s="369"/>
      <c r="F609" s="368"/>
    </row>
    <row r="610" spans="1:6" x14ac:dyDescent="0.25">
      <c r="A610" s="368"/>
      <c r="B610" s="368"/>
      <c r="C610" s="369"/>
      <c r="D610" s="368"/>
      <c r="E610" s="369"/>
      <c r="F610" s="368"/>
    </row>
    <row r="611" spans="1:6" x14ac:dyDescent="0.25">
      <c r="A611" s="368"/>
      <c r="B611" s="368"/>
      <c r="C611" s="369"/>
      <c r="D611" s="368"/>
      <c r="E611" s="369"/>
      <c r="F611" s="368"/>
    </row>
    <row r="612" spans="1:6" x14ac:dyDescent="0.25">
      <c r="A612" s="368"/>
      <c r="B612" s="368"/>
      <c r="C612" s="369"/>
      <c r="D612" s="368"/>
      <c r="E612" s="369"/>
      <c r="F612" s="368"/>
    </row>
    <row r="613" spans="1:6" x14ac:dyDescent="0.25">
      <c r="A613" s="368"/>
      <c r="B613" s="368"/>
      <c r="C613" s="369"/>
      <c r="D613" s="368"/>
      <c r="E613" s="369"/>
      <c r="F613" s="368"/>
    </row>
    <row r="614" spans="1:6" x14ac:dyDescent="0.25">
      <c r="A614" s="368"/>
      <c r="B614" s="368"/>
      <c r="C614" s="369"/>
      <c r="D614" s="368"/>
      <c r="E614" s="369"/>
      <c r="F614" s="368"/>
    </row>
    <row r="615" spans="1:6" x14ac:dyDescent="0.25">
      <c r="A615" s="368"/>
      <c r="B615" s="368"/>
      <c r="C615" s="369"/>
      <c r="D615" s="368"/>
      <c r="E615" s="369"/>
      <c r="F615" s="368"/>
    </row>
    <row r="616" spans="1:6" x14ac:dyDescent="0.25">
      <c r="A616" s="368"/>
      <c r="B616" s="368"/>
      <c r="C616" s="369"/>
      <c r="D616" s="368"/>
      <c r="E616" s="369"/>
      <c r="F616" s="368"/>
    </row>
    <row r="617" spans="1:6" x14ac:dyDescent="0.25">
      <c r="A617" s="368"/>
      <c r="B617" s="368"/>
      <c r="C617" s="369"/>
      <c r="D617" s="368"/>
      <c r="E617" s="369"/>
      <c r="F617" s="368"/>
    </row>
    <row r="618" spans="1:6" x14ac:dyDescent="0.25">
      <c r="A618" s="368"/>
      <c r="B618" s="368"/>
      <c r="C618" s="369"/>
      <c r="D618" s="368"/>
      <c r="E618" s="369"/>
      <c r="F618" s="368"/>
    </row>
    <row r="619" spans="1:6" x14ac:dyDescent="0.25">
      <c r="A619" s="368"/>
      <c r="B619" s="368"/>
      <c r="C619" s="369"/>
      <c r="D619" s="368"/>
      <c r="E619" s="369"/>
      <c r="F619" s="368"/>
    </row>
    <row r="620" spans="1:6" x14ac:dyDescent="0.25">
      <c r="A620" s="368"/>
      <c r="B620" s="368"/>
      <c r="C620" s="369"/>
      <c r="D620" s="368"/>
      <c r="E620" s="369"/>
      <c r="F620" s="368"/>
    </row>
    <row r="621" spans="1:6" x14ac:dyDescent="0.25">
      <c r="A621" s="368"/>
      <c r="B621" s="368"/>
      <c r="C621" s="369"/>
      <c r="D621" s="368"/>
      <c r="E621" s="369"/>
      <c r="F621" s="368"/>
    </row>
    <row r="622" spans="1:6" x14ac:dyDescent="0.25">
      <c r="A622" s="368"/>
      <c r="B622" s="368"/>
      <c r="C622" s="369"/>
      <c r="D622" s="368"/>
      <c r="E622" s="369"/>
      <c r="F622" s="368"/>
    </row>
    <row r="623" spans="1:6" x14ac:dyDescent="0.25">
      <c r="A623" s="368"/>
      <c r="B623" s="368"/>
      <c r="C623" s="369"/>
      <c r="D623" s="368"/>
      <c r="E623" s="369"/>
      <c r="F623" s="368"/>
    </row>
    <row r="624" spans="1:6" x14ac:dyDescent="0.25">
      <c r="A624" s="368"/>
      <c r="B624" s="368"/>
      <c r="C624" s="369"/>
      <c r="D624" s="368"/>
      <c r="E624" s="369"/>
      <c r="F624" s="368"/>
    </row>
    <row r="625" spans="1:6" x14ac:dyDescent="0.25">
      <c r="A625" s="368"/>
      <c r="B625" s="368"/>
      <c r="C625" s="369"/>
      <c r="D625" s="368"/>
      <c r="E625" s="369"/>
      <c r="F625" s="368"/>
    </row>
    <row r="626" spans="1:6" x14ac:dyDescent="0.25">
      <c r="A626" s="368"/>
      <c r="B626" s="368"/>
      <c r="C626" s="369"/>
      <c r="D626" s="368"/>
      <c r="E626" s="369"/>
      <c r="F626" s="368"/>
    </row>
    <row r="627" spans="1:6" x14ac:dyDescent="0.25">
      <c r="A627" s="368"/>
      <c r="B627" s="368"/>
      <c r="C627" s="369"/>
      <c r="D627" s="368"/>
      <c r="E627" s="369"/>
      <c r="F627" s="368"/>
    </row>
    <row r="628" spans="1:6" x14ac:dyDescent="0.25">
      <c r="A628" s="368"/>
      <c r="B628" s="368"/>
      <c r="C628" s="369"/>
      <c r="D628" s="368"/>
      <c r="E628" s="369"/>
      <c r="F628" s="368"/>
    </row>
    <row r="629" spans="1:6" x14ac:dyDescent="0.25">
      <c r="A629" s="368"/>
      <c r="B629" s="368"/>
      <c r="C629" s="369"/>
      <c r="D629" s="368"/>
      <c r="E629" s="369"/>
      <c r="F629" s="368"/>
    </row>
    <row r="630" spans="1:6" x14ac:dyDescent="0.25">
      <c r="A630" s="368"/>
      <c r="B630" s="368"/>
      <c r="C630" s="369"/>
      <c r="D630" s="368"/>
      <c r="E630" s="369"/>
      <c r="F630" s="368"/>
    </row>
    <row r="631" spans="1:6" x14ac:dyDescent="0.25">
      <c r="A631" s="368"/>
      <c r="B631" s="368"/>
      <c r="C631" s="369"/>
      <c r="D631" s="368"/>
      <c r="E631" s="369"/>
      <c r="F631" s="368"/>
    </row>
    <row r="632" spans="1:6" x14ac:dyDescent="0.25">
      <c r="A632" s="368"/>
      <c r="B632" s="368"/>
      <c r="C632" s="369"/>
      <c r="D632" s="368"/>
      <c r="E632" s="369"/>
      <c r="F632" s="368"/>
    </row>
    <row r="633" spans="1:6" x14ac:dyDescent="0.25">
      <c r="A633" s="368"/>
      <c r="B633" s="368"/>
      <c r="C633" s="369"/>
      <c r="D633" s="368"/>
      <c r="E633" s="369"/>
      <c r="F633" s="368"/>
    </row>
    <row r="634" spans="1:6" x14ac:dyDescent="0.25">
      <c r="A634" s="368"/>
      <c r="B634" s="368"/>
      <c r="C634" s="369"/>
      <c r="D634" s="368"/>
      <c r="E634" s="369"/>
      <c r="F634" s="368"/>
    </row>
    <row r="635" spans="1:6" x14ac:dyDescent="0.25">
      <c r="A635" s="368"/>
      <c r="B635" s="368"/>
      <c r="C635" s="369"/>
      <c r="D635" s="368"/>
      <c r="E635" s="369"/>
      <c r="F635" s="368"/>
    </row>
    <row r="636" spans="1:6" x14ac:dyDescent="0.25">
      <c r="A636" s="368"/>
      <c r="B636" s="368"/>
      <c r="C636" s="369"/>
      <c r="D636" s="368"/>
      <c r="E636" s="369"/>
      <c r="F636" s="368"/>
    </row>
    <row r="637" spans="1:6" x14ac:dyDescent="0.25">
      <c r="A637" s="368"/>
      <c r="B637" s="368"/>
      <c r="C637" s="369"/>
      <c r="D637" s="368"/>
      <c r="E637" s="369"/>
      <c r="F637" s="368"/>
    </row>
    <row r="638" spans="1:6" x14ac:dyDescent="0.25">
      <c r="A638" s="368"/>
      <c r="B638" s="368"/>
      <c r="C638" s="369"/>
      <c r="D638" s="368"/>
      <c r="E638" s="369"/>
      <c r="F638" s="368"/>
    </row>
    <row r="639" spans="1:6" x14ac:dyDescent="0.25">
      <c r="A639" s="368"/>
      <c r="B639" s="368"/>
      <c r="C639" s="369"/>
      <c r="D639" s="368"/>
      <c r="E639" s="369"/>
      <c r="F639" s="368"/>
    </row>
    <row r="640" spans="1:6" x14ac:dyDescent="0.25">
      <c r="A640" s="368"/>
      <c r="B640" s="368"/>
      <c r="C640" s="369"/>
      <c r="D640" s="368"/>
      <c r="E640" s="369"/>
      <c r="F640" s="368"/>
    </row>
    <row r="641" spans="1:6" x14ac:dyDescent="0.25">
      <c r="A641" s="368"/>
      <c r="B641" s="368"/>
      <c r="C641" s="369"/>
      <c r="D641" s="368"/>
      <c r="E641" s="369"/>
      <c r="F641" s="368"/>
    </row>
    <row r="642" spans="1:6" x14ac:dyDescent="0.25">
      <c r="A642" s="368"/>
      <c r="B642" s="368"/>
      <c r="C642" s="369"/>
      <c r="D642" s="368"/>
      <c r="E642" s="369"/>
      <c r="F642" s="368"/>
    </row>
    <row r="643" spans="1:6" x14ac:dyDescent="0.25">
      <c r="A643" s="368"/>
      <c r="B643" s="368"/>
      <c r="C643" s="369"/>
      <c r="D643" s="368"/>
      <c r="E643" s="369"/>
      <c r="F643" s="368"/>
    </row>
    <row r="644" spans="1:6" x14ac:dyDescent="0.25">
      <c r="A644" s="368"/>
      <c r="B644" s="368"/>
      <c r="C644" s="369"/>
      <c r="D644" s="368"/>
      <c r="E644" s="369"/>
      <c r="F644" s="368"/>
    </row>
    <row r="645" spans="1:6" x14ac:dyDescent="0.25">
      <c r="A645" s="368"/>
      <c r="B645" s="368"/>
      <c r="C645" s="369"/>
      <c r="D645" s="368"/>
      <c r="E645" s="369"/>
      <c r="F645" s="368"/>
    </row>
    <row r="646" spans="1:6" x14ac:dyDescent="0.25">
      <c r="A646" s="368"/>
      <c r="B646" s="368"/>
      <c r="C646" s="369"/>
      <c r="D646" s="368"/>
      <c r="E646" s="369"/>
      <c r="F646" s="368"/>
    </row>
    <row r="647" spans="1:6" x14ac:dyDescent="0.25">
      <c r="A647" s="368"/>
      <c r="B647" s="368"/>
      <c r="C647" s="369"/>
      <c r="D647" s="368"/>
      <c r="E647" s="369"/>
      <c r="F647" s="368"/>
    </row>
    <row r="648" spans="1:6" x14ac:dyDescent="0.25">
      <c r="A648" s="368"/>
      <c r="B648" s="368"/>
      <c r="C648" s="369"/>
      <c r="D648" s="368"/>
      <c r="E648" s="369"/>
      <c r="F648" s="368"/>
    </row>
    <row r="649" spans="1:6" x14ac:dyDescent="0.25">
      <c r="A649" s="368"/>
      <c r="B649" s="368"/>
      <c r="C649" s="369"/>
      <c r="D649" s="368"/>
      <c r="E649" s="369"/>
      <c r="F649" s="368"/>
    </row>
    <row r="650" spans="1:6" x14ac:dyDescent="0.25">
      <c r="A650" s="368"/>
      <c r="B650" s="368"/>
      <c r="C650" s="369"/>
      <c r="D650" s="368"/>
      <c r="E650" s="369"/>
      <c r="F650" s="368"/>
    </row>
    <row r="651" spans="1:6" x14ac:dyDescent="0.25">
      <c r="A651" s="368"/>
      <c r="B651" s="368"/>
      <c r="C651" s="369"/>
      <c r="D651" s="368"/>
      <c r="E651" s="369"/>
      <c r="F651" s="368"/>
    </row>
    <row r="652" spans="1:6" x14ac:dyDescent="0.25">
      <c r="A652" s="368"/>
      <c r="B652" s="368"/>
      <c r="C652" s="369"/>
      <c r="D652" s="368"/>
      <c r="E652" s="369"/>
      <c r="F652" s="368"/>
    </row>
    <row r="653" spans="1:6" x14ac:dyDescent="0.25">
      <c r="A653" s="368"/>
      <c r="B653" s="368"/>
      <c r="C653" s="369"/>
      <c r="D653" s="368"/>
      <c r="E653" s="369"/>
      <c r="F653" s="368"/>
    </row>
    <row r="654" spans="1:6" x14ac:dyDescent="0.25">
      <c r="A654" s="368"/>
      <c r="B654" s="368"/>
      <c r="C654" s="369"/>
      <c r="D654" s="368"/>
      <c r="E654" s="369"/>
      <c r="F654" s="368"/>
    </row>
    <row r="655" spans="1:6" x14ac:dyDescent="0.25">
      <c r="A655" s="368"/>
      <c r="B655" s="368"/>
      <c r="C655" s="369"/>
      <c r="D655" s="368"/>
      <c r="E655" s="369"/>
      <c r="F655" s="368"/>
    </row>
    <row r="656" spans="1:6" x14ac:dyDescent="0.25">
      <c r="A656" s="368"/>
      <c r="B656" s="368"/>
      <c r="C656" s="369"/>
      <c r="D656" s="368"/>
      <c r="E656" s="369"/>
      <c r="F656" s="368"/>
    </row>
    <row r="657" spans="1:6" x14ac:dyDescent="0.25">
      <c r="A657" s="368"/>
      <c r="B657" s="368"/>
      <c r="C657" s="369"/>
      <c r="D657" s="368"/>
      <c r="E657" s="369"/>
      <c r="F657" s="368"/>
    </row>
    <row r="658" spans="1:6" x14ac:dyDescent="0.25">
      <c r="A658" s="368"/>
      <c r="B658" s="368"/>
      <c r="C658" s="369"/>
      <c r="D658" s="368"/>
      <c r="E658" s="369"/>
      <c r="F658" s="368"/>
    </row>
    <row r="659" spans="1:6" x14ac:dyDescent="0.25">
      <c r="A659" s="368"/>
      <c r="B659" s="368"/>
      <c r="C659" s="369"/>
      <c r="D659" s="368"/>
      <c r="E659" s="369"/>
      <c r="F659" s="368"/>
    </row>
    <row r="660" spans="1:6" x14ac:dyDescent="0.25">
      <c r="A660" s="368"/>
      <c r="B660" s="368"/>
      <c r="C660" s="369"/>
      <c r="D660" s="368"/>
      <c r="E660" s="369"/>
      <c r="F660" s="368"/>
    </row>
    <row r="661" spans="1:6" x14ac:dyDescent="0.25">
      <c r="A661" s="368"/>
      <c r="B661" s="368"/>
      <c r="C661" s="369"/>
      <c r="D661" s="368"/>
      <c r="E661" s="369"/>
      <c r="F661" s="368"/>
    </row>
    <row r="662" spans="1:6" x14ac:dyDescent="0.25">
      <c r="A662" s="368"/>
      <c r="B662" s="368"/>
      <c r="C662" s="369"/>
      <c r="D662" s="368"/>
      <c r="E662" s="369"/>
      <c r="F662" s="368"/>
    </row>
    <row r="663" spans="1:6" x14ac:dyDescent="0.25">
      <c r="A663" s="368"/>
      <c r="B663" s="368"/>
      <c r="C663" s="369"/>
      <c r="D663" s="368"/>
      <c r="E663" s="369"/>
      <c r="F663" s="368"/>
    </row>
    <row r="664" spans="1:6" x14ac:dyDescent="0.25">
      <c r="A664" s="368"/>
      <c r="B664" s="368"/>
      <c r="C664" s="369"/>
      <c r="D664" s="368"/>
      <c r="E664" s="369"/>
      <c r="F664" s="368"/>
    </row>
    <row r="665" spans="1:6" x14ac:dyDescent="0.25">
      <c r="A665" s="368"/>
      <c r="B665" s="368"/>
      <c r="C665" s="369"/>
      <c r="D665" s="368"/>
      <c r="E665" s="369"/>
      <c r="F665" s="368"/>
    </row>
    <row r="666" spans="1:6" x14ac:dyDescent="0.25">
      <c r="A666" s="368"/>
      <c r="B666" s="368"/>
      <c r="C666" s="369"/>
      <c r="D666" s="368"/>
      <c r="E666" s="369"/>
      <c r="F666" s="368"/>
    </row>
    <row r="667" spans="1:6" x14ac:dyDescent="0.25">
      <c r="A667" s="368"/>
      <c r="B667" s="368"/>
      <c r="C667" s="369"/>
      <c r="D667" s="368"/>
      <c r="E667" s="369"/>
      <c r="F667" s="368"/>
    </row>
    <row r="668" spans="1:6" x14ac:dyDescent="0.25">
      <c r="A668" s="368"/>
      <c r="B668" s="368"/>
      <c r="C668" s="369"/>
      <c r="D668" s="368"/>
      <c r="E668" s="369"/>
      <c r="F668" s="368"/>
    </row>
    <row r="669" spans="1:6" x14ac:dyDescent="0.25">
      <c r="A669" s="368"/>
      <c r="B669" s="368"/>
      <c r="C669" s="369"/>
      <c r="D669" s="368"/>
      <c r="E669" s="369"/>
      <c r="F669" s="368"/>
    </row>
    <row r="670" spans="1:6" x14ac:dyDescent="0.25">
      <c r="A670" s="368"/>
      <c r="B670" s="368"/>
      <c r="C670" s="369"/>
      <c r="D670" s="368"/>
      <c r="E670" s="369"/>
      <c r="F670" s="368"/>
    </row>
    <row r="671" spans="1:6" x14ac:dyDescent="0.25">
      <c r="A671" s="368"/>
      <c r="B671" s="368"/>
      <c r="C671" s="369"/>
      <c r="D671" s="368"/>
      <c r="E671" s="369"/>
      <c r="F671" s="368"/>
    </row>
    <row r="672" spans="1:6" x14ac:dyDescent="0.25">
      <c r="A672" s="368"/>
      <c r="B672" s="368"/>
      <c r="C672" s="369"/>
      <c r="D672" s="368"/>
      <c r="E672" s="369"/>
      <c r="F672" s="368"/>
    </row>
    <row r="673" spans="1:6" x14ac:dyDescent="0.25">
      <c r="A673" s="368"/>
      <c r="B673" s="368"/>
      <c r="C673" s="369"/>
      <c r="D673" s="368"/>
      <c r="E673" s="369"/>
      <c r="F673" s="368"/>
    </row>
    <row r="674" spans="1:6" x14ac:dyDescent="0.25">
      <c r="A674" s="368"/>
      <c r="B674" s="368"/>
      <c r="C674" s="369"/>
      <c r="D674" s="368"/>
      <c r="E674" s="369"/>
      <c r="F674" s="368"/>
    </row>
    <row r="675" spans="1:6" x14ac:dyDescent="0.25">
      <c r="A675" s="368"/>
      <c r="B675" s="368"/>
      <c r="C675" s="369"/>
      <c r="D675" s="368"/>
      <c r="E675" s="369"/>
      <c r="F675" s="368"/>
    </row>
    <row r="676" spans="1:6" x14ac:dyDescent="0.25">
      <c r="A676" s="368"/>
      <c r="B676" s="368"/>
      <c r="C676" s="369"/>
      <c r="D676" s="368"/>
      <c r="E676" s="369"/>
      <c r="F676" s="368"/>
    </row>
    <row r="677" spans="1:6" x14ac:dyDescent="0.25">
      <c r="A677" s="368"/>
      <c r="B677" s="368"/>
      <c r="C677" s="369"/>
      <c r="D677" s="368"/>
      <c r="E677" s="369"/>
      <c r="F677" s="368"/>
    </row>
    <row r="678" spans="1:6" x14ac:dyDescent="0.25">
      <c r="A678" s="368"/>
      <c r="B678" s="368"/>
      <c r="C678" s="369"/>
      <c r="D678" s="368"/>
      <c r="E678" s="369"/>
      <c r="F678" s="368"/>
    </row>
    <row r="679" spans="1:6" x14ac:dyDescent="0.25">
      <c r="A679" s="368"/>
      <c r="B679" s="368"/>
      <c r="C679" s="369"/>
      <c r="D679" s="368"/>
      <c r="E679" s="369"/>
      <c r="F679" s="368"/>
    </row>
    <row r="680" spans="1:6" x14ac:dyDescent="0.25">
      <c r="A680" s="368"/>
      <c r="B680" s="368"/>
      <c r="C680" s="369"/>
      <c r="D680" s="368"/>
      <c r="E680" s="369"/>
      <c r="F680" s="368"/>
    </row>
    <row r="681" spans="1:6" x14ac:dyDescent="0.25">
      <c r="A681" s="368"/>
      <c r="B681" s="368"/>
      <c r="C681" s="369"/>
      <c r="D681" s="368"/>
      <c r="E681" s="369"/>
      <c r="F681" s="368"/>
    </row>
    <row r="682" spans="1:6" x14ac:dyDescent="0.25">
      <c r="A682" s="368"/>
      <c r="B682" s="368"/>
      <c r="C682" s="369"/>
      <c r="D682" s="368"/>
      <c r="E682" s="369"/>
      <c r="F682" s="368"/>
    </row>
    <row r="683" spans="1:6" x14ac:dyDescent="0.25">
      <c r="A683" s="368"/>
      <c r="B683" s="368"/>
      <c r="C683" s="369"/>
      <c r="D683" s="368"/>
      <c r="E683" s="369"/>
      <c r="F683" s="368"/>
    </row>
    <row r="684" spans="1:6" x14ac:dyDescent="0.25">
      <c r="A684" s="368"/>
      <c r="B684" s="368"/>
      <c r="C684" s="369"/>
      <c r="D684" s="368"/>
      <c r="E684" s="369"/>
      <c r="F684" s="368"/>
    </row>
    <row r="685" spans="1:6" x14ac:dyDescent="0.25">
      <c r="A685" s="368"/>
      <c r="B685" s="368"/>
      <c r="C685" s="369"/>
      <c r="D685" s="368"/>
      <c r="E685" s="369"/>
      <c r="F685" s="368"/>
    </row>
    <row r="686" spans="1:6" x14ac:dyDescent="0.25">
      <c r="A686" s="368"/>
      <c r="B686" s="368"/>
      <c r="C686" s="369"/>
      <c r="D686" s="368"/>
      <c r="E686" s="369"/>
      <c r="F686" s="368"/>
    </row>
    <row r="687" spans="1:6" x14ac:dyDescent="0.25">
      <c r="A687" s="368"/>
      <c r="B687" s="368"/>
      <c r="C687" s="369"/>
      <c r="D687" s="368"/>
      <c r="E687" s="369"/>
      <c r="F687" s="368"/>
    </row>
    <row r="688" spans="1:6" x14ac:dyDescent="0.25">
      <c r="A688" s="368"/>
      <c r="B688" s="368"/>
      <c r="C688" s="369"/>
      <c r="D688" s="368"/>
      <c r="E688" s="369"/>
      <c r="F688" s="368"/>
    </row>
    <row r="689" spans="1:6" x14ac:dyDescent="0.25">
      <c r="A689" s="368"/>
      <c r="B689" s="368"/>
      <c r="C689" s="369"/>
      <c r="D689" s="368"/>
      <c r="E689" s="369"/>
      <c r="F689" s="368"/>
    </row>
    <row r="690" spans="1:6" x14ac:dyDescent="0.25">
      <c r="A690" s="368"/>
      <c r="B690" s="368"/>
      <c r="C690" s="369"/>
      <c r="D690" s="368"/>
      <c r="E690" s="369"/>
      <c r="F690" s="368"/>
    </row>
    <row r="691" spans="1:6" x14ac:dyDescent="0.25">
      <c r="A691" s="368"/>
      <c r="B691" s="368"/>
      <c r="C691" s="369"/>
      <c r="D691" s="368"/>
      <c r="E691" s="369"/>
      <c r="F691" s="368"/>
    </row>
    <row r="692" spans="1:6" x14ac:dyDescent="0.25">
      <c r="A692" s="368"/>
      <c r="B692" s="368"/>
      <c r="C692" s="369"/>
      <c r="D692" s="368"/>
      <c r="E692" s="369"/>
      <c r="F692" s="368"/>
    </row>
    <row r="693" spans="1:6" x14ac:dyDescent="0.25">
      <c r="A693" s="368"/>
      <c r="B693" s="368"/>
      <c r="C693" s="369"/>
      <c r="D693" s="368"/>
      <c r="E693" s="369"/>
      <c r="F693" s="368"/>
    </row>
    <row r="694" spans="1:6" x14ac:dyDescent="0.25">
      <c r="A694" s="368"/>
      <c r="B694" s="368"/>
      <c r="C694" s="369"/>
      <c r="D694" s="368"/>
      <c r="E694" s="369"/>
      <c r="F694" s="368"/>
    </row>
    <row r="695" spans="1:6" x14ac:dyDescent="0.25">
      <c r="A695" s="368"/>
      <c r="B695" s="368"/>
      <c r="C695" s="369"/>
      <c r="D695" s="368"/>
      <c r="E695" s="369"/>
      <c r="F695" s="368"/>
    </row>
    <row r="696" spans="1:6" x14ac:dyDescent="0.25">
      <c r="A696" s="368"/>
      <c r="B696" s="368"/>
      <c r="C696" s="369"/>
      <c r="D696" s="368"/>
      <c r="E696" s="369"/>
      <c r="F696" s="368"/>
    </row>
    <row r="697" spans="1:6" x14ac:dyDescent="0.25">
      <c r="A697" s="368"/>
      <c r="B697" s="368"/>
      <c r="C697" s="369"/>
      <c r="D697" s="368"/>
      <c r="E697" s="369"/>
      <c r="F697" s="368"/>
    </row>
    <row r="698" spans="1:6" x14ac:dyDescent="0.25">
      <c r="A698" s="368"/>
      <c r="B698" s="368"/>
      <c r="C698" s="369"/>
      <c r="D698" s="368"/>
      <c r="E698" s="369"/>
      <c r="F698" s="368"/>
    </row>
    <row r="699" spans="1:6" x14ac:dyDescent="0.25">
      <c r="A699" s="368"/>
      <c r="B699" s="368"/>
      <c r="C699" s="369"/>
      <c r="D699" s="368"/>
      <c r="E699" s="369"/>
      <c r="F699" s="368"/>
    </row>
    <row r="700" spans="1:6" x14ac:dyDescent="0.25">
      <c r="A700" s="368"/>
      <c r="B700" s="368"/>
      <c r="C700" s="369"/>
      <c r="D700" s="368"/>
      <c r="E700" s="369"/>
      <c r="F700" s="368"/>
    </row>
    <row r="701" spans="1:6" x14ac:dyDescent="0.25">
      <c r="A701" s="368"/>
      <c r="B701" s="368"/>
      <c r="C701" s="369"/>
      <c r="D701" s="368"/>
      <c r="E701" s="369"/>
      <c r="F701" s="368"/>
    </row>
    <row r="702" spans="1:6" x14ac:dyDescent="0.25">
      <c r="A702" s="368"/>
      <c r="B702" s="368"/>
      <c r="C702" s="369"/>
      <c r="D702" s="368"/>
      <c r="E702" s="369"/>
      <c r="F702" s="368"/>
    </row>
    <row r="703" spans="1:6" x14ac:dyDescent="0.25">
      <c r="A703" s="368"/>
      <c r="B703" s="368"/>
      <c r="C703" s="369"/>
      <c r="D703" s="368"/>
      <c r="E703" s="369"/>
      <c r="F703" s="368"/>
    </row>
    <row r="704" spans="1:6" x14ac:dyDescent="0.25">
      <c r="A704" s="368"/>
      <c r="B704" s="368"/>
      <c r="C704" s="369"/>
      <c r="D704" s="368"/>
      <c r="E704" s="369"/>
      <c r="F704" s="368"/>
    </row>
    <row r="705" spans="1:6" x14ac:dyDescent="0.25">
      <c r="A705" s="368"/>
      <c r="B705" s="368"/>
      <c r="C705" s="369"/>
      <c r="D705" s="368"/>
      <c r="E705" s="369"/>
      <c r="F705" s="368"/>
    </row>
    <row r="706" spans="1:6" x14ac:dyDescent="0.25">
      <c r="A706" s="368"/>
      <c r="B706" s="368"/>
      <c r="C706" s="369"/>
      <c r="D706" s="368"/>
      <c r="E706" s="369"/>
      <c r="F706" s="368"/>
    </row>
    <row r="707" spans="1:6" x14ac:dyDescent="0.25">
      <c r="A707" s="368"/>
      <c r="B707" s="368"/>
      <c r="C707" s="369"/>
      <c r="D707" s="368"/>
      <c r="E707" s="369"/>
      <c r="F707" s="368"/>
    </row>
    <row r="708" spans="1:6" x14ac:dyDescent="0.25">
      <c r="A708" s="368"/>
      <c r="B708" s="368"/>
      <c r="C708" s="369"/>
      <c r="D708" s="368"/>
      <c r="E708" s="369"/>
      <c r="F708" s="368"/>
    </row>
    <row r="709" spans="1:6" x14ac:dyDescent="0.25">
      <c r="A709" s="368"/>
      <c r="B709" s="368"/>
      <c r="C709" s="369"/>
      <c r="D709" s="368"/>
      <c r="E709" s="369"/>
      <c r="F709" s="368"/>
    </row>
    <row r="710" spans="1:6" x14ac:dyDescent="0.25">
      <c r="A710" s="368"/>
      <c r="B710" s="368"/>
      <c r="C710" s="369"/>
      <c r="D710" s="368"/>
      <c r="E710" s="369"/>
      <c r="F710" s="368"/>
    </row>
    <row r="711" spans="1:6" x14ac:dyDescent="0.25">
      <c r="A711" s="368"/>
      <c r="B711" s="368"/>
      <c r="C711" s="369"/>
      <c r="D711" s="368"/>
      <c r="E711" s="369"/>
      <c r="F711" s="368"/>
    </row>
    <row r="712" spans="1:6" x14ac:dyDescent="0.25">
      <c r="A712" s="368"/>
      <c r="B712" s="368"/>
      <c r="C712" s="369"/>
      <c r="D712" s="368"/>
      <c r="E712" s="369"/>
      <c r="F712" s="368"/>
    </row>
    <row r="713" spans="1:6" x14ac:dyDescent="0.25">
      <c r="A713" s="368"/>
      <c r="B713" s="368"/>
      <c r="C713" s="369"/>
      <c r="D713" s="368"/>
      <c r="E713" s="369"/>
      <c r="F713" s="368"/>
    </row>
    <row r="714" spans="1:6" x14ac:dyDescent="0.25">
      <c r="A714" s="368"/>
      <c r="B714" s="368"/>
      <c r="C714" s="369"/>
      <c r="D714" s="368"/>
      <c r="E714" s="369"/>
      <c r="F714" s="368"/>
    </row>
    <row r="715" spans="1:6" x14ac:dyDescent="0.25">
      <c r="A715" s="368"/>
      <c r="B715" s="368"/>
      <c r="C715" s="369"/>
      <c r="D715" s="368"/>
      <c r="E715" s="369"/>
      <c r="F715" s="368"/>
    </row>
    <row r="716" spans="1:6" x14ac:dyDescent="0.25">
      <c r="A716" s="368"/>
      <c r="B716" s="368"/>
      <c r="C716" s="369"/>
      <c r="D716" s="368"/>
      <c r="E716" s="369"/>
      <c r="F716" s="368"/>
    </row>
    <row r="717" spans="1:6" x14ac:dyDescent="0.25">
      <c r="A717" s="368"/>
      <c r="B717" s="368"/>
      <c r="C717" s="369"/>
      <c r="D717" s="368"/>
      <c r="E717" s="369"/>
      <c r="F717" s="368"/>
    </row>
    <row r="718" spans="1:6" x14ac:dyDescent="0.25">
      <c r="A718" s="368"/>
      <c r="B718" s="368"/>
      <c r="C718" s="369"/>
      <c r="D718" s="368"/>
      <c r="E718" s="369"/>
      <c r="F718" s="368"/>
    </row>
    <row r="719" spans="1:6" x14ac:dyDescent="0.25">
      <c r="A719" s="368"/>
      <c r="B719" s="368"/>
      <c r="C719" s="369"/>
      <c r="D719" s="368"/>
      <c r="E719" s="369"/>
      <c r="F719" s="368"/>
    </row>
    <row r="720" spans="1:6" x14ac:dyDescent="0.25">
      <c r="A720" s="368"/>
      <c r="B720" s="368"/>
      <c r="C720" s="369"/>
      <c r="D720" s="368"/>
      <c r="E720" s="369"/>
      <c r="F720" s="368"/>
    </row>
    <row r="721" spans="1:6" x14ac:dyDescent="0.25">
      <c r="A721" s="368"/>
      <c r="B721" s="368"/>
      <c r="C721" s="369"/>
      <c r="D721" s="368"/>
      <c r="E721" s="369"/>
      <c r="F721" s="368"/>
    </row>
    <row r="722" spans="1:6" x14ac:dyDescent="0.25">
      <c r="A722" s="368"/>
      <c r="B722" s="368"/>
      <c r="C722" s="369"/>
      <c r="D722" s="368"/>
      <c r="E722" s="369"/>
      <c r="F722" s="368"/>
    </row>
    <row r="723" spans="1:6" x14ac:dyDescent="0.25">
      <c r="A723" s="368"/>
      <c r="B723" s="368"/>
      <c r="C723" s="369"/>
      <c r="D723" s="368"/>
      <c r="E723" s="369"/>
      <c r="F723" s="368"/>
    </row>
    <row r="724" spans="1:6" x14ac:dyDescent="0.25">
      <c r="A724" s="368"/>
      <c r="B724" s="368"/>
      <c r="C724" s="369"/>
      <c r="D724" s="368"/>
      <c r="E724" s="369"/>
      <c r="F724" s="368"/>
    </row>
    <row r="725" spans="1:6" x14ac:dyDescent="0.25">
      <c r="A725" s="368"/>
      <c r="B725" s="368"/>
      <c r="C725" s="369"/>
      <c r="D725" s="368"/>
      <c r="E725" s="369"/>
      <c r="F725" s="368"/>
    </row>
    <row r="726" spans="1:6" x14ac:dyDescent="0.25">
      <c r="A726" s="368"/>
      <c r="B726" s="368"/>
      <c r="C726" s="369"/>
      <c r="D726" s="368"/>
      <c r="E726" s="369"/>
      <c r="F726" s="368"/>
    </row>
    <row r="727" spans="1:6" x14ac:dyDescent="0.25">
      <c r="A727" s="368"/>
      <c r="B727" s="368"/>
      <c r="C727" s="369"/>
      <c r="D727" s="368"/>
      <c r="E727" s="369"/>
      <c r="F727" s="368"/>
    </row>
    <row r="728" spans="1:6" x14ac:dyDescent="0.25">
      <c r="A728" s="368"/>
      <c r="B728" s="368"/>
      <c r="C728" s="369"/>
      <c r="D728" s="368"/>
      <c r="E728" s="369"/>
      <c r="F728" s="368"/>
    </row>
    <row r="729" spans="1:6" x14ac:dyDescent="0.25">
      <c r="A729" s="368"/>
      <c r="B729" s="368"/>
      <c r="C729" s="369"/>
      <c r="D729" s="368"/>
      <c r="E729" s="369"/>
      <c r="F729" s="368"/>
    </row>
    <row r="730" spans="1:6" x14ac:dyDescent="0.25">
      <c r="A730" s="368"/>
      <c r="B730" s="368"/>
      <c r="C730" s="369"/>
      <c r="D730" s="368"/>
      <c r="E730" s="369"/>
      <c r="F730" s="368"/>
    </row>
    <row r="731" spans="1:6" x14ac:dyDescent="0.25">
      <c r="A731" s="368"/>
      <c r="B731" s="368"/>
      <c r="C731" s="369"/>
      <c r="D731" s="368"/>
      <c r="E731" s="369"/>
      <c r="F731" s="368"/>
    </row>
    <row r="732" spans="1:6" x14ac:dyDescent="0.25">
      <c r="A732" s="368"/>
      <c r="B732" s="368"/>
      <c r="C732" s="369"/>
      <c r="D732" s="368"/>
      <c r="E732" s="369"/>
      <c r="F732" s="368"/>
    </row>
    <row r="733" spans="1:6" x14ac:dyDescent="0.25">
      <c r="A733" s="368"/>
      <c r="B733" s="368"/>
      <c r="C733" s="369"/>
      <c r="D733" s="368"/>
      <c r="E733" s="369"/>
      <c r="F733" s="368"/>
    </row>
    <row r="734" spans="1:6" x14ac:dyDescent="0.25">
      <c r="A734" s="368"/>
      <c r="B734" s="368"/>
      <c r="C734" s="369"/>
      <c r="D734" s="368"/>
      <c r="E734" s="369"/>
      <c r="F734" s="368"/>
    </row>
    <row r="735" spans="1:6" x14ac:dyDescent="0.25">
      <c r="A735" s="368"/>
      <c r="B735" s="368"/>
      <c r="C735" s="369"/>
      <c r="D735" s="368"/>
      <c r="E735" s="369"/>
      <c r="F735" s="368"/>
    </row>
    <row r="736" spans="1:6" x14ac:dyDescent="0.25">
      <c r="A736" s="368"/>
      <c r="B736" s="368"/>
      <c r="C736" s="369"/>
      <c r="D736" s="368"/>
      <c r="E736" s="369"/>
      <c r="F736" s="368"/>
    </row>
    <row r="737" spans="1:6" x14ac:dyDescent="0.25">
      <c r="A737" s="368"/>
      <c r="B737" s="368"/>
      <c r="C737" s="369"/>
      <c r="D737" s="368"/>
      <c r="E737" s="369"/>
      <c r="F737" s="368"/>
    </row>
    <row r="738" spans="1:6" x14ac:dyDescent="0.25">
      <c r="A738" s="368"/>
      <c r="B738" s="368"/>
      <c r="C738" s="369"/>
      <c r="D738" s="368"/>
      <c r="E738" s="369"/>
      <c r="F738" s="368"/>
    </row>
    <row r="739" spans="1:6" x14ac:dyDescent="0.25">
      <c r="A739" s="368"/>
      <c r="B739" s="368"/>
      <c r="C739" s="369"/>
      <c r="D739" s="368"/>
      <c r="E739" s="369"/>
      <c r="F739" s="368"/>
    </row>
    <row r="740" spans="1:6" x14ac:dyDescent="0.25">
      <c r="A740" s="368"/>
      <c r="B740" s="368"/>
      <c r="C740" s="369"/>
      <c r="D740" s="368"/>
      <c r="E740" s="369"/>
      <c r="F740" s="368"/>
    </row>
    <row r="741" spans="1:6" x14ac:dyDescent="0.25">
      <c r="A741" s="368"/>
      <c r="B741" s="368"/>
      <c r="C741" s="369"/>
      <c r="D741" s="368"/>
      <c r="E741" s="369"/>
      <c r="F741" s="368"/>
    </row>
    <row r="742" spans="1:6" x14ac:dyDescent="0.25">
      <c r="A742" s="368"/>
      <c r="B742" s="368"/>
      <c r="C742" s="369"/>
      <c r="D742" s="368"/>
      <c r="E742" s="369"/>
      <c r="F742" s="368"/>
    </row>
    <row r="743" spans="1:6" x14ac:dyDescent="0.25">
      <c r="A743" s="368"/>
      <c r="B743" s="368"/>
      <c r="C743" s="369"/>
      <c r="D743" s="368"/>
      <c r="E743" s="369"/>
      <c r="F743" s="368"/>
    </row>
    <row r="744" spans="1:6" x14ac:dyDescent="0.25">
      <c r="A744" s="368"/>
      <c r="B744" s="368"/>
      <c r="C744" s="369"/>
      <c r="D744" s="368"/>
      <c r="E744" s="369"/>
      <c r="F744" s="368"/>
    </row>
    <row r="745" spans="1:6" x14ac:dyDescent="0.25">
      <c r="A745" s="368"/>
      <c r="B745" s="368"/>
      <c r="C745" s="369"/>
      <c r="D745" s="368"/>
      <c r="E745" s="369"/>
      <c r="F745" s="368"/>
    </row>
    <row r="746" spans="1:6" x14ac:dyDescent="0.25">
      <c r="A746" s="368"/>
      <c r="B746" s="368"/>
      <c r="C746" s="369"/>
      <c r="D746" s="368"/>
      <c r="E746" s="369"/>
      <c r="F746" s="368"/>
    </row>
    <row r="747" spans="1:6" x14ac:dyDescent="0.25">
      <c r="A747" s="368"/>
      <c r="B747" s="368"/>
      <c r="C747" s="369"/>
      <c r="D747" s="368"/>
      <c r="E747" s="369"/>
      <c r="F747" s="368"/>
    </row>
    <row r="748" spans="1:6" x14ac:dyDescent="0.25">
      <c r="A748" s="368"/>
      <c r="B748" s="368"/>
      <c r="C748" s="369"/>
      <c r="D748" s="368"/>
      <c r="E748" s="369"/>
      <c r="F748" s="368"/>
    </row>
    <row r="749" spans="1:6" x14ac:dyDescent="0.25">
      <c r="A749" s="368"/>
      <c r="B749" s="368"/>
      <c r="C749" s="369"/>
      <c r="D749" s="368"/>
      <c r="E749" s="369"/>
      <c r="F749" s="368"/>
    </row>
    <row r="750" spans="1:6" x14ac:dyDescent="0.25">
      <c r="A750" s="368"/>
      <c r="B750" s="368"/>
      <c r="C750" s="369"/>
      <c r="D750" s="368"/>
      <c r="E750" s="369"/>
      <c r="F750" s="368"/>
    </row>
    <row r="751" spans="1:6" x14ac:dyDescent="0.25">
      <c r="A751" s="368"/>
      <c r="B751" s="368"/>
      <c r="C751" s="369"/>
      <c r="D751" s="368"/>
      <c r="E751" s="369"/>
      <c r="F751" s="368"/>
    </row>
    <row r="752" spans="1:6" x14ac:dyDescent="0.25">
      <c r="A752" s="368"/>
      <c r="B752" s="368"/>
      <c r="C752" s="369"/>
      <c r="D752" s="368"/>
      <c r="E752" s="369"/>
      <c r="F752" s="368"/>
    </row>
    <row r="753" spans="1:6" x14ac:dyDescent="0.25">
      <c r="A753" s="368"/>
      <c r="B753" s="368"/>
      <c r="C753" s="369"/>
      <c r="D753" s="368"/>
      <c r="E753" s="369"/>
      <c r="F753" s="368"/>
    </row>
    <row r="754" spans="1:6" x14ac:dyDescent="0.25">
      <c r="A754" s="368"/>
      <c r="B754" s="368"/>
      <c r="C754" s="369"/>
      <c r="D754" s="368"/>
      <c r="E754" s="369"/>
      <c r="F754" s="368"/>
    </row>
    <row r="755" spans="1:6" x14ac:dyDescent="0.25">
      <c r="A755" s="368"/>
      <c r="B755" s="368"/>
      <c r="C755" s="369"/>
      <c r="D755" s="368"/>
      <c r="E755" s="369"/>
      <c r="F755" s="368"/>
    </row>
    <row r="756" spans="1:6" x14ac:dyDescent="0.25">
      <c r="A756" s="368"/>
      <c r="B756" s="368"/>
      <c r="C756" s="369"/>
      <c r="D756" s="368"/>
      <c r="E756" s="369"/>
      <c r="F756" s="368"/>
    </row>
    <row r="757" spans="1:6" x14ac:dyDescent="0.25">
      <c r="A757" s="368"/>
      <c r="B757" s="368"/>
      <c r="C757" s="369"/>
      <c r="D757" s="368"/>
      <c r="E757" s="369"/>
      <c r="F757" s="368"/>
    </row>
    <row r="758" spans="1:6" x14ac:dyDescent="0.25">
      <c r="A758" s="368"/>
      <c r="B758" s="368"/>
      <c r="C758" s="369"/>
      <c r="D758" s="368"/>
      <c r="E758" s="369"/>
      <c r="F758" s="368"/>
    </row>
    <row r="759" spans="1:6" x14ac:dyDescent="0.25">
      <c r="A759" s="368"/>
      <c r="B759" s="368"/>
      <c r="C759" s="369"/>
      <c r="D759" s="368"/>
      <c r="E759" s="369"/>
      <c r="F759" s="368"/>
    </row>
    <row r="760" spans="1:6" x14ac:dyDescent="0.25">
      <c r="A760" s="368"/>
      <c r="B760" s="368"/>
      <c r="C760" s="369"/>
      <c r="D760" s="368"/>
      <c r="E760" s="369"/>
      <c r="F760" s="368"/>
    </row>
    <row r="761" spans="1:6" x14ac:dyDescent="0.25">
      <c r="A761" s="368"/>
      <c r="B761" s="368"/>
      <c r="C761" s="369"/>
      <c r="D761" s="368"/>
      <c r="E761" s="369"/>
      <c r="F761" s="368"/>
    </row>
    <row r="762" spans="1:6" x14ac:dyDescent="0.25">
      <c r="A762" s="368"/>
      <c r="B762" s="368"/>
      <c r="C762" s="369"/>
      <c r="D762" s="368"/>
      <c r="E762" s="369"/>
      <c r="F762" s="368"/>
    </row>
    <row r="763" spans="1:6" x14ac:dyDescent="0.25">
      <c r="A763" s="368"/>
      <c r="B763" s="368"/>
      <c r="C763" s="369"/>
      <c r="D763" s="368"/>
      <c r="E763" s="369"/>
      <c r="F763" s="368"/>
    </row>
    <row r="764" spans="1:6" x14ac:dyDescent="0.25">
      <c r="A764" s="368"/>
      <c r="B764" s="368"/>
      <c r="C764" s="369"/>
      <c r="D764" s="368"/>
      <c r="E764" s="369"/>
      <c r="F764" s="368"/>
    </row>
    <row r="765" spans="1:6" x14ac:dyDescent="0.25">
      <c r="A765" s="368"/>
      <c r="B765" s="368"/>
      <c r="C765" s="369"/>
      <c r="D765" s="368"/>
      <c r="E765" s="369"/>
      <c r="F765" s="368"/>
    </row>
    <row r="766" spans="1:6" x14ac:dyDescent="0.25">
      <c r="A766" s="368"/>
      <c r="B766" s="368"/>
      <c r="C766" s="369"/>
      <c r="D766" s="368"/>
      <c r="E766" s="369"/>
      <c r="F766" s="368"/>
    </row>
    <row r="767" spans="1:6" x14ac:dyDescent="0.25">
      <c r="A767" s="368"/>
      <c r="B767" s="368"/>
      <c r="C767" s="369"/>
      <c r="D767" s="368"/>
      <c r="E767" s="369"/>
      <c r="F767" s="368"/>
    </row>
    <row r="768" spans="1:6" x14ac:dyDescent="0.25">
      <c r="A768" s="368"/>
      <c r="B768" s="368"/>
      <c r="C768" s="369"/>
      <c r="D768" s="368"/>
      <c r="E768" s="369"/>
      <c r="F768" s="368"/>
    </row>
    <row r="769" spans="1:6" x14ac:dyDescent="0.25">
      <c r="A769" s="368"/>
      <c r="B769" s="368"/>
      <c r="C769" s="369"/>
      <c r="D769" s="368"/>
      <c r="E769" s="369"/>
      <c r="F769" s="368"/>
    </row>
    <row r="770" spans="1:6" x14ac:dyDescent="0.25">
      <c r="A770" s="368"/>
      <c r="B770" s="368"/>
      <c r="C770" s="369"/>
      <c r="D770" s="368"/>
      <c r="E770" s="369"/>
      <c r="F770" s="368"/>
    </row>
    <row r="771" spans="1:6" x14ac:dyDescent="0.25">
      <c r="A771" s="368"/>
      <c r="B771" s="368"/>
      <c r="C771" s="369"/>
      <c r="D771" s="368"/>
      <c r="E771" s="369"/>
      <c r="F771" s="368"/>
    </row>
    <row r="772" spans="1:6" x14ac:dyDescent="0.25">
      <c r="A772" s="368"/>
      <c r="B772" s="368"/>
      <c r="C772" s="369"/>
      <c r="D772" s="368"/>
      <c r="E772" s="369"/>
      <c r="F772" s="368"/>
    </row>
    <row r="773" spans="1:6" x14ac:dyDescent="0.25">
      <c r="A773" s="368"/>
      <c r="B773" s="368"/>
      <c r="C773" s="369"/>
      <c r="D773" s="368"/>
      <c r="E773" s="369"/>
      <c r="F773" s="368"/>
    </row>
    <row r="774" spans="1:6" x14ac:dyDescent="0.25">
      <c r="A774" s="368"/>
      <c r="B774" s="368"/>
      <c r="C774" s="369"/>
      <c r="D774" s="368"/>
      <c r="E774" s="369"/>
      <c r="F774" s="368"/>
    </row>
    <row r="775" spans="1:6" x14ac:dyDescent="0.25">
      <c r="A775" s="368"/>
      <c r="B775" s="368"/>
      <c r="C775" s="369"/>
      <c r="D775" s="368"/>
      <c r="E775" s="369"/>
      <c r="F775" s="368"/>
    </row>
    <row r="776" spans="1:6" x14ac:dyDescent="0.25">
      <c r="A776" s="368"/>
      <c r="B776" s="368"/>
      <c r="C776" s="369"/>
      <c r="D776" s="368"/>
      <c r="E776" s="369"/>
      <c r="F776" s="368"/>
    </row>
    <row r="777" spans="1:6" x14ac:dyDescent="0.25">
      <c r="A777" s="368"/>
      <c r="B777" s="368"/>
      <c r="C777" s="369"/>
      <c r="D777" s="368"/>
      <c r="E777" s="369"/>
      <c r="F777" s="368"/>
    </row>
    <row r="778" spans="1:6" x14ac:dyDescent="0.25">
      <c r="A778" s="368"/>
      <c r="B778" s="368"/>
      <c r="C778" s="369"/>
      <c r="D778" s="368"/>
      <c r="E778" s="369"/>
      <c r="F778" s="368"/>
    </row>
    <row r="779" spans="1:6" x14ac:dyDescent="0.25">
      <c r="A779" s="368"/>
      <c r="B779" s="368"/>
      <c r="C779" s="369"/>
      <c r="D779" s="368"/>
      <c r="E779" s="369"/>
      <c r="F779" s="368"/>
    </row>
    <row r="780" spans="1:6" x14ac:dyDescent="0.25">
      <c r="A780" s="368"/>
      <c r="B780" s="368"/>
      <c r="C780" s="369"/>
      <c r="D780" s="368"/>
      <c r="E780" s="369"/>
      <c r="F780" s="368"/>
    </row>
    <row r="781" spans="1:6" x14ac:dyDescent="0.25">
      <c r="A781" s="368"/>
      <c r="B781" s="368"/>
      <c r="C781" s="369"/>
      <c r="D781" s="368"/>
      <c r="E781" s="369"/>
      <c r="F781" s="368"/>
    </row>
    <row r="782" spans="1:6" x14ac:dyDescent="0.25">
      <c r="A782" s="368"/>
      <c r="B782" s="368"/>
      <c r="C782" s="369"/>
      <c r="D782" s="368"/>
      <c r="E782" s="369"/>
      <c r="F782" s="368"/>
    </row>
    <row r="783" spans="1:6" x14ac:dyDescent="0.25">
      <c r="A783" s="368"/>
      <c r="B783" s="368"/>
      <c r="C783" s="369"/>
      <c r="D783" s="368"/>
      <c r="E783" s="369"/>
      <c r="F783" s="368"/>
    </row>
    <row r="784" spans="1:6" x14ac:dyDescent="0.25">
      <c r="A784" s="368"/>
      <c r="B784" s="368"/>
      <c r="C784" s="369"/>
      <c r="D784" s="368"/>
      <c r="E784" s="369"/>
      <c r="F784" s="368"/>
    </row>
    <row r="785" spans="1:6" x14ac:dyDescent="0.25">
      <c r="A785" s="368"/>
      <c r="B785" s="368"/>
      <c r="C785" s="369"/>
      <c r="D785" s="368"/>
      <c r="E785" s="369"/>
      <c r="F785" s="368"/>
    </row>
    <row r="786" spans="1:6" x14ac:dyDescent="0.25">
      <c r="A786" s="368"/>
      <c r="B786" s="368"/>
      <c r="C786" s="369"/>
      <c r="D786" s="368"/>
      <c r="E786" s="369"/>
      <c r="F786" s="368"/>
    </row>
    <row r="787" spans="1:6" x14ac:dyDescent="0.25">
      <c r="A787" s="368"/>
      <c r="B787" s="368"/>
      <c r="C787" s="369"/>
      <c r="D787" s="368"/>
      <c r="E787" s="369"/>
      <c r="F787" s="368"/>
    </row>
    <row r="788" spans="1:6" x14ac:dyDescent="0.25">
      <c r="A788" s="368"/>
      <c r="B788" s="368"/>
      <c r="C788" s="369"/>
      <c r="D788" s="368"/>
      <c r="E788" s="369"/>
      <c r="F788" s="368"/>
    </row>
    <row r="789" spans="1:6" x14ac:dyDescent="0.25">
      <c r="A789" s="368"/>
      <c r="B789" s="368"/>
      <c r="C789" s="369"/>
      <c r="D789" s="368"/>
      <c r="E789" s="369"/>
      <c r="F789" s="368"/>
    </row>
    <row r="790" spans="1:6" x14ac:dyDescent="0.25">
      <c r="A790" s="368"/>
      <c r="B790" s="368"/>
      <c r="C790" s="369"/>
      <c r="D790" s="368"/>
      <c r="E790" s="369"/>
      <c r="F790" s="368"/>
    </row>
    <row r="791" spans="1:6" x14ac:dyDescent="0.25">
      <c r="A791" s="368"/>
      <c r="B791" s="368"/>
      <c r="C791" s="369"/>
      <c r="D791" s="368"/>
      <c r="E791" s="369"/>
      <c r="F791" s="368"/>
    </row>
    <row r="792" spans="1:6" x14ac:dyDescent="0.25">
      <c r="A792" s="368"/>
      <c r="B792" s="368"/>
      <c r="C792" s="369"/>
      <c r="D792" s="368"/>
      <c r="E792" s="369"/>
      <c r="F792" s="368"/>
    </row>
    <row r="793" spans="1:6" x14ac:dyDescent="0.25">
      <c r="A793" s="368"/>
      <c r="B793" s="368"/>
      <c r="C793" s="369"/>
      <c r="D793" s="368"/>
      <c r="E793" s="369"/>
      <c r="F793" s="368"/>
    </row>
    <row r="794" spans="1:6" x14ac:dyDescent="0.25">
      <c r="A794" s="368"/>
      <c r="B794" s="368"/>
      <c r="C794" s="369"/>
      <c r="D794" s="368"/>
      <c r="E794" s="369"/>
      <c r="F794" s="368"/>
    </row>
    <row r="795" spans="1:6" x14ac:dyDescent="0.25">
      <c r="A795" s="368"/>
      <c r="B795" s="368"/>
      <c r="C795" s="369"/>
      <c r="D795" s="368"/>
      <c r="E795" s="369"/>
      <c r="F795" s="368"/>
    </row>
    <row r="796" spans="1:6" x14ac:dyDescent="0.25">
      <c r="A796" s="368"/>
      <c r="B796" s="368"/>
      <c r="C796" s="369"/>
      <c r="D796" s="368"/>
      <c r="E796" s="369"/>
      <c r="F796" s="368"/>
    </row>
    <row r="797" spans="1:6" x14ac:dyDescent="0.25">
      <c r="A797" s="368"/>
      <c r="B797" s="368"/>
      <c r="C797" s="369"/>
      <c r="D797" s="368"/>
      <c r="E797" s="369"/>
      <c r="F797" s="368"/>
    </row>
    <row r="798" spans="1:6" x14ac:dyDescent="0.25">
      <c r="A798" s="368"/>
      <c r="B798" s="368"/>
      <c r="C798" s="369"/>
      <c r="D798" s="368"/>
      <c r="E798" s="369"/>
      <c r="F798" s="368"/>
    </row>
    <row r="799" spans="1:6" x14ac:dyDescent="0.25">
      <c r="A799" s="368"/>
      <c r="B799" s="368"/>
      <c r="C799" s="369"/>
      <c r="D799" s="368"/>
      <c r="E799" s="369"/>
      <c r="F799" s="368"/>
    </row>
    <row r="800" spans="1:6" x14ac:dyDescent="0.25">
      <c r="A800" s="368"/>
      <c r="B800" s="368"/>
      <c r="C800" s="369"/>
      <c r="D800" s="368"/>
      <c r="E800" s="369"/>
      <c r="F800" s="368"/>
    </row>
    <row r="801" spans="1:6" x14ac:dyDescent="0.25">
      <c r="A801" s="368"/>
      <c r="B801" s="368"/>
      <c r="C801" s="369"/>
      <c r="D801" s="368"/>
      <c r="E801" s="369"/>
      <c r="F801" s="368"/>
    </row>
    <row r="802" spans="1:6" x14ac:dyDescent="0.25">
      <c r="A802" s="368"/>
      <c r="B802" s="368"/>
      <c r="C802" s="369"/>
      <c r="D802" s="368"/>
      <c r="E802" s="369"/>
      <c r="F802" s="368"/>
    </row>
    <row r="803" spans="1:6" x14ac:dyDescent="0.25">
      <c r="A803" s="368"/>
      <c r="B803" s="368"/>
      <c r="C803" s="369"/>
      <c r="D803" s="368"/>
      <c r="E803" s="369"/>
      <c r="F803" s="368"/>
    </row>
    <row r="804" spans="1:6" x14ac:dyDescent="0.25">
      <c r="A804" s="368"/>
      <c r="B804" s="368"/>
      <c r="C804" s="369"/>
      <c r="D804" s="368"/>
      <c r="E804" s="369"/>
      <c r="F804" s="368"/>
    </row>
    <row r="805" spans="1:6" x14ac:dyDescent="0.25">
      <c r="A805" s="368"/>
      <c r="B805" s="368"/>
      <c r="C805" s="369"/>
      <c r="D805" s="368"/>
      <c r="E805" s="369"/>
      <c r="F805" s="368"/>
    </row>
    <row r="806" spans="1:6" x14ac:dyDescent="0.25">
      <c r="A806" s="368"/>
      <c r="B806" s="368"/>
      <c r="C806" s="369"/>
      <c r="D806" s="368"/>
      <c r="E806" s="369"/>
      <c r="F806" s="368"/>
    </row>
    <row r="807" spans="1:6" x14ac:dyDescent="0.25">
      <c r="A807" s="368"/>
      <c r="B807" s="368"/>
      <c r="C807" s="369"/>
      <c r="D807" s="368"/>
      <c r="E807" s="369"/>
      <c r="F807" s="368"/>
    </row>
    <row r="808" spans="1:6" x14ac:dyDescent="0.25">
      <c r="A808" s="368"/>
      <c r="B808" s="368"/>
      <c r="C808" s="369"/>
      <c r="D808" s="368"/>
      <c r="E808" s="369"/>
      <c r="F808" s="368"/>
    </row>
    <row r="809" spans="1:6" x14ac:dyDescent="0.25">
      <c r="A809" s="368"/>
      <c r="B809" s="368"/>
      <c r="C809" s="369"/>
      <c r="D809" s="368"/>
      <c r="E809" s="369"/>
      <c r="F809" s="368"/>
    </row>
    <row r="810" spans="1:6" x14ac:dyDescent="0.25">
      <c r="A810" s="368"/>
      <c r="B810" s="368"/>
      <c r="C810" s="369"/>
      <c r="D810" s="368"/>
      <c r="E810" s="369"/>
      <c r="F810" s="368"/>
    </row>
    <row r="811" spans="1:6" x14ac:dyDescent="0.25">
      <c r="A811" s="368"/>
      <c r="B811" s="368"/>
      <c r="C811" s="369"/>
      <c r="D811" s="368"/>
      <c r="E811" s="369"/>
      <c r="F811" s="368"/>
    </row>
    <row r="812" spans="1:6" x14ac:dyDescent="0.25">
      <c r="A812" s="368"/>
      <c r="B812" s="368"/>
      <c r="C812" s="369"/>
      <c r="D812" s="368"/>
      <c r="E812" s="369"/>
      <c r="F812" s="368"/>
    </row>
    <row r="813" spans="1:6" x14ac:dyDescent="0.25">
      <c r="A813" s="368"/>
      <c r="B813" s="368"/>
      <c r="C813" s="369"/>
      <c r="D813" s="368"/>
      <c r="E813" s="369"/>
      <c r="F813" s="368"/>
    </row>
    <row r="814" spans="1:6" x14ac:dyDescent="0.25">
      <c r="A814" s="368"/>
      <c r="B814" s="368"/>
      <c r="C814" s="369"/>
      <c r="D814" s="368"/>
      <c r="E814" s="369"/>
      <c r="F814" s="368"/>
    </row>
    <row r="815" spans="1:6" x14ac:dyDescent="0.25">
      <c r="A815" s="368"/>
      <c r="B815" s="368"/>
      <c r="C815" s="369"/>
      <c r="D815" s="368"/>
      <c r="E815" s="369"/>
      <c r="F815" s="368"/>
    </row>
    <row r="816" spans="1:6" x14ac:dyDescent="0.25">
      <c r="A816" s="368"/>
      <c r="B816" s="368"/>
      <c r="C816" s="369"/>
      <c r="D816" s="368"/>
      <c r="E816" s="369"/>
      <c r="F816" s="368"/>
    </row>
    <row r="817" spans="1:6" x14ac:dyDescent="0.25">
      <c r="A817" s="368"/>
      <c r="B817" s="368"/>
      <c r="C817" s="369"/>
      <c r="D817" s="368"/>
      <c r="E817" s="369"/>
      <c r="F817" s="368"/>
    </row>
    <row r="818" spans="1:6" x14ac:dyDescent="0.25">
      <c r="A818" s="368"/>
      <c r="B818" s="368"/>
      <c r="C818" s="369"/>
      <c r="D818" s="368"/>
      <c r="E818" s="369"/>
      <c r="F818" s="368"/>
    </row>
    <row r="819" spans="1:6" x14ac:dyDescent="0.25">
      <c r="A819" s="368"/>
      <c r="B819" s="368"/>
      <c r="C819" s="369"/>
      <c r="D819" s="368"/>
      <c r="E819" s="369"/>
      <c r="F819" s="368"/>
    </row>
    <row r="820" spans="1:6" x14ac:dyDescent="0.25">
      <c r="A820" s="368"/>
      <c r="B820" s="368"/>
      <c r="C820" s="369"/>
      <c r="D820" s="368"/>
      <c r="E820" s="369"/>
      <c r="F820" s="368"/>
    </row>
    <row r="821" spans="1:6" x14ac:dyDescent="0.25">
      <c r="A821" s="368"/>
      <c r="B821" s="368"/>
      <c r="C821" s="369"/>
      <c r="D821" s="368"/>
      <c r="E821" s="369"/>
      <c r="F821" s="368"/>
    </row>
    <row r="822" spans="1:6" x14ac:dyDescent="0.25">
      <c r="A822" s="368"/>
      <c r="B822" s="368"/>
      <c r="C822" s="369"/>
      <c r="D822" s="368"/>
      <c r="E822" s="369"/>
      <c r="F822" s="368"/>
    </row>
    <row r="823" spans="1:6" x14ac:dyDescent="0.25">
      <c r="A823" s="368"/>
      <c r="B823" s="368"/>
      <c r="C823" s="369"/>
      <c r="D823" s="368"/>
      <c r="E823" s="369"/>
      <c r="F823" s="368"/>
    </row>
    <row r="824" spans="1:6" x14ac:dyDescent="0.25">
      <c r="A824" s="368"/>
      <c r="B824" s="368"/>
      <c r="C824" s="369"/>
      <c r="D824" s="368"/>
      <c r="E824" s="369"/>
      <c r="F824" s="368"/>
    </row>
    <row r="825" spans="1:6" x14ac:dyDescent="0.25">
      <c r="A825" s="368"/>
      <c r="B825" s="368"/>
      <c r="C825" s="369"/>
      <c r="D825" s="368"/>
      <c r="E825" s="369"/>
      <c r="F825" s="368"/>
    </row>
    <row r="826" spans="1:6" x14ac:dyDescent="0.25">
      <c r="A826" s="368"/>
      <c r="B826" s="368"/>
      <c r="C826" s="369"/>
      <c r="D826" s="368"/>
      <c r="E826" s="369"/>
      <c r="F826" s="368"/>
    </row>
    <row r="827" spans="1:6" x14ac:dyDescent="0.25">
      <c r="A827" s="368"/>
      <c r="B827" s="368"/>
      <c r="C827" s="369"/>
      <c r="D827" s="368"/>
      <c r="E827" s="369"/>
      <c r="F827" s="368"/>
    </row>
    <row r="828" spans="1:6" x14ac:dyDescent="0.25">
      <c r="A828" s="368"/>
      <c r="B828" s="368"/>
      <c r="C828" s="369"/>
      <c r="D828" s="368"/>
      <c r="E828" s="369"/>
      <c r="F828" s="368"/>
    </row>
    <row r="829" spans="1:6" x14ac:dyDescent="0.25">
      <c r="A829" s="368"/>
      <c r="B829" s="368"/>
      <c r="C829" s="369"/>
      <c r="D829" s="368"/>
      <c r="E829" s="369"/>
      <c r="F829" s="368"/>
    </row>
    <row r="830" spans="1:6" x14ac:dyDescent="0.25">
      <c r="A830" s="368"/>
      <c r="B830" s="368"/>
      <c r="C830" s="369"/>
      <c r="D830" s="368"/>
      <c r="E830" s="369"/>
      <c r="F830" s="368"/>
    </row>
    <row r="831" spans="1:6" x14ac:dyDescent="0.25">
      <c r="A831" s="368"/>
      <c r="B831" s="368"/>
      <c r="C831" s="369"/>
      <c r="D831" s="368"/>
      <c r="E831" s="369"/>
      <c r="F831" s="368"/>
    </row>
    <row r="832" spans="1:6" x14ac:dyDescent="0.25">
      <c r="A832" s="368"/>
      <c r="B832" s="368"/>
      <c r="C832" s="369"/>
      <c r="D832" s="368"/>
      <c r="E832" s="369"/>
      <c r="F832" s="368"/>
    </row>
    <row r="833" spans="1:6" x14ac:dyDescent="0.25">
      <c r="A833" s="368"/>
      <c r="B833" s="368"/>
      <c r="C833" s="369"/>
      <c r="D833" s="368"/>
      <c r="E833" s="369"/>
      <c r="F833" s="368"/>
    </row>
    <row r="834" spans="1:6" x14ac:dyDescent="0.25">
      <c r="A834" s="368"/>
      <c r="B834" s="368"/>
      <c r="C834" s="369"/>
      <c r="D834" s="368"/>
      <c r="E834" s="369"/>
      <c r="F834" s="368"/>
    </row>
    <row r="835" spans="1:6" x14ac:dyDescent="0.25">
      <c r="A835" s="368"/>
      <c r="B835" s="368"/>
      <c r="C835" s="369"/>
      <c r="D835" s="368"/>
      <c r="E835" s="369"/>
      <c r="F835" s="368"/>
    </row>
    <row r="836" spans="1:6" x14ac:dyDescent="0.25">
      <c r="A836" s="368"/>
      <c r="B836" s="368"/>
      <c r="C836" s="369"/>
      <c r="D836" s="368"/>
      <c r="E836" s="369"/>
      <c r="F836" s="368"/>
    </row>
    <row r="837" spans="1:6" x14ac:dyDescent="0.25">
      <c r="A837" s="368"/>
      <c r="B837" s="368"/>
      <c r="C837" s="369"/>
      <c r="D837" s="368"/>
      <c r="E837" s="369"/>
      <c r="F837" s="368"/>
    </row>
    <row r="838" spans="1:6" x14ac:dyDescent="0.25">
      <c r="A838" s="368"/>
      <c r="B838" s="368"/>
      <c r="C838" s="369"/>
      <c r="D838" s="368"/>
      <c r="E838" s="369"/>
      <c r="F838" s="368"/>
    </row>
    <row r="839" spans="1:6" x14ac:dyDescent="0.25">
      <c r="A839" s="368"/>
      <c r="B839" s="368"/>
      <c r="C839" s="369"/>
      <c r="D839" s="368"/>
      <c r="E839" s="369"/>
      <c r="F839" s="368"/>
    </row>
    <row r="840" spans="1:6" x14ac:dyDescent="0.25">
      <c r="A840" s="368"/>
      <c r="B840" s="368"/>
      <c r="C840" s="369"/>
      <c r="D840" s="368"/>
      <c r="E840" s="369"/>
      <c r="F840" s="368"/>
    </row>
    <row r="841" spans="1:6" x14ac:dyDescent="0.25">
      <c r="A841" s="368"/>
      <c r="B841" s="368"/>
      <c r="C841" s="369"/>
      <c r="D841" s="368"/>
      <c r="E841" s="369"/>
      <c r="F841" s="368"/>
    </row>
    <row r="842" spans="1:6" x14ac:dyDescent="0.25">
      <c r="A842" s="368"/>
      <c r="B842" s="368"/>
      <c r="C842" s="369"/>
      <c r="D842" s="368"/>
      <c r="E842" s="369"/>
      <c r="F842" s="368"/>
    </row>
    <row r="843" spans="1:6" x14ac:dyDescent="0.25">
      <c r="A843" s="368"/>
      <c r="B843" s="368"/>
      <c r="C843" s="369"/>
      <c r="D843" s="368"/>
      <c r="E843" s="369"/>
      <c r="F843" s="368"/>
    </row>
    <row r="844" spans="1:6" x14ac:dyDescent="0.25">
      <c r="A844" s="368"/>
      <c r="B844" s="368"/>
      <c r="C844" s="369"/>
      <c r="D844" s="368"/>
      <c r="E844" s="369"/>
      <c r="F844" s="368"/>
    </row>
    <row r="845" spans="1:6" x14ac:dyDescent="0.25">
      <c r="A845" s="368"/>
      <c r="B845" s="368"/>
      <c r="C845" s="369"/>
      <c r="D845" s="368"/>
      <c r="E845" s="369"/>
      <c r="F845" s="368"/>
    </row>
    <row r="846" spans="1:6" x14ac:dyDescent="0.25">
      <c r="A846" s="368"/>
      <c r="B846" s="368"/>
      <c r="C846" s="369"/>
      <c r="D846" s="368"/>
      <c r="E846" s="369"/>
      <c r="F846" s="368"/>
    </row>
    <row r="847" spans="1:6" x14ac:dyDescent="0.25">
      <c r="A847" s="368"/>
      <c r="B847" s="368"/>
      <c r="C847" s="369"/>
      <c r="D847" s="368"/>
      <c r="E847" s="369"/>
      <c r="F847" s="368"/>
    </row>
    <row r="848" spans="1:6" x14ac:dyDescent="0.25">
      <c r="A848" s="368"/>
      <c r="B848" s="368"/>
      <c r="C848" s="369"/>
      <c r="D848" s="368"/>
      <c r="E848" s="369"/>
      <c r="F848" s="368"/>
    </row>
    <row r="849" spans="1:6" x14ac:dyDescent="0.25">
      <c r="A849" s="368"/>
      <c r="B849" s="368"/>
      <c r="C849" s="369"/>
      <c r="D849" s="368"/>
      <c r="E849" s="369"/>
      <c r="F849" s="368"/>
    </row>
    <row r="850" spans="1:6" x14ac:dyDescent="0.25">
      <c r="A850" s="368"/>
      <c r="B850" s="368"/>
      <c r="C850" s="369"/>
      <c r="D850" s="368"/>
      <c r="E850" s="369"/>
      <c r="F850" s="368"/>
    </row>
    <row r="851" spans="1:6" x14ac:dyDescent="0.25">
      <c r="A851" s="368"/>
      <c r="B851" s="368"/>
      <c r="C851" s="369"/>
      <c r="D851" s="368"/>
      <c r="E851" s="369"/>
      <c r="F851" s="368"/>
    </row>
    <row r="852" spans="1:6" x14ac:dyDescent="0.25">
      <c r="A852" s="368"/>
      <c r="B852" s="368"/>
      <c r="C852" s="369"/>
      <c r="D852" s="368"/>
      <c r="E852" s="369"/>
      <c r="F852" s="368"/>
    </row>
    <row r="853" spans="1:6" x14ac:dyDescent="0.25">
      <c r="A853" s="368"/>
      <c r="B853" s="368"/>
      <c r="C853" s="369"/>
      <c r="D853" s="368"/>
      <c r="E853" s="369"/>
      <c r="F853" s="368"/>
    </row>
    <row r="854" spans="1:6" x14ac:dyDescent="0.25">
      <c r="A854" s="368"/>
      <c r="B854" s="368"/>
      <c r="C854" s="369"/>
      <c r="D854" s="368"/>
      <c r="E854" s="369"/>
      <c r="F854" s="368"/>
    </row>
    <row r="855" spans="1:6" x14ac:dyDescent="0.25">
      <c r="A855" s="368"/>
      <c r="B855" s="368"/>
      <c r="C855" s="369"/>
      <c r="D855" s="368"/>
      <c r="E855" s="369"/>
      <c r="F855" s="368"/>
    </row>
    <row r="856" spans="1:6" x14ac:dyDescent="0.25">
      <c r="A856" s="368"/>
      <c r="B856" s="368"/>
      <c r="C856" s="369"/>
      <c r="D856" s="368"/>
      <c r="E856" s="369"/>
      <c r="F856" s="368"/>
    </row>
    <row r="857" spans="1:6" x14ac:dyDescent="0.25">
      <c r="A857" s="368"/>
      <c r="B857" s="368"/>
      <c r="C857" s="369"/>
      <c r="D857" s="368"/>
      <c r="E857" s="369"/>
      <c r="F857" s="368"/>
    </row>
    <row r="858" spans="1:6" x14ac:dyDescent="0.25">
      <c r="A858" s="368"/>
      <c r="B858" s="368"/>
      <c r="C858" s="369"/>
      <c r="D858" s="368"/>
      <c r="E858" s="369"/>
      <c r="F858" s="368"/>
    </row>
    <row r="859" spans="1:6" x14ac:dyDescent="0.25">
      <c r="A859" s="368"/>
      <c r="B859" s="368"/>
      <c r="C859" s="369"/>
      <c r="D859" s="368"/>
      <c r="E859" s="369"/>
      <c r="F859" s="368"/>
    </row>
    <row r="860" spans="1:6" x14ac:dyDescent="0.25">
      <c r="A860" s="368"/>
      <c r="B860" s="368"/>
      <c r="C860" s="369"/>
      <c r="D860" s="368"/>
      <c r="E860" s="369"/>
      <c r="F860" s="368"/>
    </row>
    <row r="861" spans="1:6" x14ac:dyDescent="0.25">
      <c r="A861" s="368"/>
      <c r="B861" s="368"/>
      <c r="C861" s="369"/>
      <c r="D861" s="368"/>
      <c r="E861" s="369"/>
      <c r="F861" s="368"/>
    </row>
    <row r="862" spans="1:6" x14ac:dyDescent="0.25">
      <c r="A862" s="368"/>
      <c r="B862" s="368"/>
      <c r="C862" s="369"/>
      <c r="D862" s="368"/>
      <c r="E862" s="369"/>
      <c r="F862" s="368"/>
    </row>
    <row r="863" spans="1:6" x14ac:dyDescent="0.25">
      <c r="A863" s="368"/>
      <c r="B863" s="368"/>
      <c r="C863" s="369"/>
      <c r="D863" s="368"/>
      <c r="E863" s="369"/>
      <c r="F863" s="368"/>
    </row>
    <row r="864" spans="1:6" x14ac:dyDescent="0.25">
      <c r="A864" s="368"/>
      <c r="B864" s="368"/>
      <c r="C864" s="369"/>
      <c r="D864" s="368"/>
      <c r="E864" s="369"/>
      <c r="F864" s="368"/>
    </row>
    <row r="865" spans="1:6" x14ac:dyDescent="0.25">
      <c r="A865" s="368"/>
      <c r="B865" s="368"/>
      <c r="C865" s="369"/>
      <c r="D865" s="368"/>
      <c r="E865" s="369"/>
      <c r="F865" s="368"/>
    </row>
    <row r="866" spans="1:6" x14ac:dyDescent="0.25">
      <c r="A866" s="368"/>
      <c r="B866" s="368"/>
      <c r="C866" s="369"/>
      <c r="D866" s="368"/>
      <c r="E866" s="369"/>
      <c r="F866" s="368"/>
    </row>
    <row r="867" spans="1:6" x14ac:dyDescent="0.25">
      <c r="A867" s="368"/>
      <c r="B867" s="368"/>
      <c r="C867" s="369"/>
      <c r="D867" s="368"/>
      <c r="E867" s="369"/>
      <c r="F867" s="368"/>
    </row>
    <row r="868" spans="1:6" x14ac:dyDescent="0.25">
      <c r="A868" s="368"/>
      <c r="B868" s="368"/>
      <c r="C868" s="369"/>
      <c r="D868" s="368"/>
      <c r="E868" s="369"/>
      <c r="F868" s="368"/>
    </row>
    <row r="869" spans="1:6" x14ac:dyDescent="0.25">
      <c r="A869" s="368"/>
      <c r="B869" s="368"/>
      <c r="C869" s="369"/>
      <c r="D869" s="368"/>
      <c r="E869" s="369"/>
      <c r="F869" s="368"/>
    </row>
    <row r="870" spans="1:6" x14ac:dyDescent="0.25">
      <c r="A870" s="368"/>
      <c r="B870" s="368"/>
      <c r="C870" s="369"/>
      <c r="D870" s="368"/>
      <c r="E870" s="369"/>
      <c r="F870" s="368"/>
    </row>
    <row r="871" spans="1:6" x14ac:dyDescent="0.25">
      <c r="A871" s="368"/>
      <c r="B871" s="368"/>
      <c r="C871" s="369"/>
      <c r="D871" s="368"/>
      <c r="E871" s="369"/>
      <c r="F871" s="368"/>
    </row>
    <row r="872" spans="1:6" x14ac:dyDescent="0.25">
      <c r="A872" s="368"/>
      <c r="B872" s="368"/>
      <c r="C872" s="369"/>
      <c r="D872" s="368"/>
      <c r="E872" s="369"/>
      <c r="F872" s="368"/>
    </row>
    <row r="873" spans="1:6" x14ac:dyDescent="0.25">
      <c r="A873" s="368"/>
      <c r="B873" s="368"/>
      <c r="C873" s="369"/>
      <c r="D873" s="368"/>
      <c r="E873" s="369"/>
      <c r="F873" s="368"/>
    </row>
    <row r="874" spans="1:6" x14ac:dyDescent="0.25">
      <c r="A874" s="368"/>
      <c r="B874" s="368"/>
      <c r="C874" s="369"/>
      <c r="D874" s="368"/>
      <c r="E874" s="369"/>
      <c r="F874" s="368"/>
    </row>
    <row r="875" spans="1:6" x14ac:dyDescent="0.25">
      <c r="A875" s="368"/>
      <c r="B875" s="368"/>
      <c r="C875" s="369"/>
      <c r="D875" s="368"/>
      <c r="E875" s="369"/>
      <c r="F875" s="368"/>
    </row>
    <row r="876" spans="1:6" x14ac:dyDescent="0.25">
      <c r="A876" s="368"/>
      <c r="B876" s="368"/>
      <c r="C876" s="369"/>
      <c r="D876" s="368"/>
      <c r="E876" s="369"/>
      <c r="F876" s="368"/>
    </row>
    <row r="877" spans="1:6" x14ac:dyDescent="0.25">
      <c r="A877" s="368"/>
      <c r="B877" s="368"/>
      <c r="C877" s="369"/>
      <c r="D877" s="368"/>
      <c r="E877" s="369"/>
      <c r="F877" s="368"/>
    </row>
    <row r="878" spans="1:6" x14ac:dyDescent="0.25">
      <c r="A878" s="368"/>
      <c r="B878" s="368"/>
      <c r="C878" s="369"/>
      <c r="D878" s="368"/>
      <c r="E878" s="369"/>
      <c r="F878" s="368"/>
    </row>
    <row r="879" spans="1:6" x14ac:dyDescent="0.25">
      <c r="A879" s="368"/>
      <c r="B879" s="368"/>
      <c r="C879" s="369"/>
      <c r="D879" s="368"/>
      <c r="E879" s="369"/>
      <c r="F879" s="368"/>
    </row>
    <row r="880" spans="1:6" x14ac:dyDescent="0.25">
      <c r="A880" s="368"/>
      <c r="B880" s="368"/>
      <c r="C880" s="369"/>
      <c r="D880" s="368"/>
      <c r="E880" s="369"/>
      <c r="F880" s="368"/>
    </row>
    <row r="881" spans="1:6" x14ac:dyDescent="0.25">
      <c r="A881" s="368"/>
      <c r="B881" s="368"/>
      <c r="C881" s="369"/>
      <c r="D881" s="368"/>
      <c r="E881" s="369"/>
      <c r="F881" s="368"/>
    </row>
    <row r="882" spans="1:6" x14ac:dyDescent="0.25">
      <c r="A882" s="368"/>
      <c r="B882" s="368"/>
      <c r="C882" s="369"/>
      <c r="D882" s="368"/>
      <c r="E882" s="369"/>
      <c r="F882" s="368"/>
    </row>
    <row r="883" spans="1:6" x14ac:dyDescent="0.25">
      <c r="A883" s="368"/>
      <c r="B883" s="368"/>
      <c r="C883" s="369"/>
      <c r="D883" s="368"/>
      <c r="E883" s="369"/>
      <c r="F883" s="368"/>
    </row>
    <row r="884" spans="1:6" x14ac:dyDescent="0.25">
      <c r="A884" s="368"/>
      <c r="B884" s="368"/>
      <c r="C884" s="369"/>
      <c r="D884" s="368"/>
      <c r="E884" s="369"/>
      <c r="F884" s="368"/>
    </row>
    <row r="885" spans="1:6" x14ac:dyDescent="0.25">
      <c r="A885" s="368"/>
      <c r="B885" s="368"/>
      <c r="C885" s="369"/>
      <c r="D885" s="368"/>
      <c r="E885" s="369"/>
      <c r="F885" s="368"/>
    </row>
    <row r="886" spans="1:6" x14ac:dyDescent="0.25">
      <c r="A886" s="368"/>
      <c r="B886" s="368"/>
      <c r="C886" s="369"/>
      <c r="D886" s="368"/>
      <c r="E886" s="369"/>
      <c r="F886" s="368"/>
    </row>
    <row r="887" spans="1:6" x14ac:dyDescent="0.25">
      <c r="A887" s="368"/>
      <c r="B887" s="368"/>
      <c r="C887" s="369"/>
      <c r="D887" s="368"/>
      <c r="E887" s="369"/>
      <c r="F887" s="368"/>
    </row>
    <row r="888" spans="1:6" x14ac:dyDescent="0.25">
      <c r="A888" s="368"/>
      <c r="B888" s="368"/>
      <c r="C888" s="369"/>
      <c r="D888" s="368"/>
      <c r="E888" s="369"/>
      <c r="F888" s="368"/>
    </row>
    <row r="889" spans="1:6" x14ac:dyDescent="0.25">
      <c r="A889" s="368"/>
      <c r="B889" s="368"/>
      <c r="C889" s="369"/>
      <c r="D889" s="368"/>
      <c r="E889" s="369"/>
      <c r="F889" s="368"/>
    </row>
    <row r="890" spans="1:6" x14ac:dyDescent="0.25">
      <c r="A890" s="368"/>
      <c r="B890" s="368"/>
      <c r="C890" s="369"/>
      <c r="D890" s="368"/>
      <c r="E890" s="369"/>
      <c r="F890" s="368"/>
    </row>
    <row r="891" spans="1:6" x14ac:dyDescent="0.25">
      <c r="A891" s="368"/>
      <c r="B891" s="368"/>
      <c r="C891" s="369"/>
      <c r="D891" s="368"/>
      <c r="E891" s="369"/>
      <c r="F891" s="368"/>
    </row>
    <row r="892" spans="1:6" x14ac:dyDescent="0.25">
      <c r="A892" s="368"/>
      <c r="B892" s="368"/>
      <c r="C892" s="369"/>
      <c r="D892" s="368"/>
      <c r="E892" s="369"/>
      <c r="F892" s="368"/>
    </row>
    <row r="893" spans="1:6" x14ac:dyDescent="0.25">
      <c r="A893" s="368"/>
      <c r="B893" s="368"/>
      <c r="C893" s="369"/>
      <c r="D893" s="368"/>
      <c r="E893" s="369"/>
      <c r="F893" s="368"/>
    </row>
    <row r="894" spans="1:6" x14ac:dyDescent="0.25">
      <c r="A894" s="368"/>
      <c r="B894" s="368"/>
      <c r="C894" s="369"/>
      <c r="D894" s="368"/>
      <c r="E894" s="369"/>
      <c r="F894" s="368"/>
    </row>
    <row r="895" spans="1:6" x14ac:dyDescent="0.25">
      <c r="A895" s="368"/>
      <c r="B895" s="368"/>
      <c r="C895" s="369"/>
      <c r="D895" s="368"/>
      <c r="E895" s="369"/>
      <c r="F895" s="368"/>
    </row>
    <row r="896" spans="1:6" x14ac:dyDescent="0.25">
      <c r="A896" s="368"/>
      <c r="B896" s="368"/>
      <c r="C896" s="369"/>
      <c r="D896" s="368"/>
      <c r="E896" s="369"/>
      <c r="F896" s="368"/>
    </row>
    <row r="897" spans="1:6" x14ac:dyDescent="0.25">
      <c r="A897" s="368"/>
      <c r="F897" s="370"/>
    </row>
    <row r="898" spans="1:6" x14ac:dyDescent="0.25">
      <c r="A898" s="368"/>
    </row>
    <row r="900" spans="1:6" x14ac:dyDescent="0.25">
      <c r="F900" s="27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57" t="s">
        <v>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57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3" customFormat="1" ht="15" customHeight="1" x14ac:dyDescent="0.25">
      <c r="A4" s="126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  <c r="J4" s="126" t="s">
        <v>10</v>
      </c>
      <c r="K4" s="126" t="s">
        <v>11</v>
      </c>
      <c r="L4" s="126" t="s">
        <v>12</v>
      </c>
      <c r="M4" s="126" t="s">
        <v>13</v>
      </c>
      <c r="N4" s="45" t="s">
        <v>22</v>
      </c>
    </row>
    <row r="5" spans="1:87" s="53" customFormat="1" ht="20.100000000000001" customHeight="1" x14ac:dyDescent="0.3">
      <c r="A5" s="115" t="s">
        <v>161</v>
      </c>
      <c r="B5" s="371">
        <v>0</v>
      </c>
      <c r="C5" s="371">
        <v>0</v>
      </c>
      <c r="D5" s="371">
        <v>0</v>
      </c>
      <c r="E5" s="371">
        <v>0</v>
      </c>
      <c r="F5" s="371">
        <v>0</v>
      </c>
      <c r="G5" s="362">
        <v>0</v>
      </c>
      <c r="H5" s="371">
        <v>0</v>
      </c>
      <c r="I5" s="371">
        <v>0</v>
      </c>
      <c r="J5" s="371">
        <v>0</v>
      </c>
      <c r="K5" s="371">
        <v>0</v>
      </c>
      <c r="L5" s="371">
        <v>0</v>
      </c>
      <c r="M5" s="371">
        <v>0</v>
      </c>
      <c r="N5" s="282">
        <f>SUM(B5:M5)</f>
        <v>0</v>
      </c>
    </row>
    <row r="6" spans="1:87" s="53" customFormat="1" ht="20.100000000000001" customHeight="1" x14ac:dyDescent="0.3">
      <c r="A6" s="115" t="s">
        <v>162</v>
      </c>
      <c r="B6" s="371">
        <v>0</v>
      </c>
      <c r="C6" s="371">
        <v>0</v>
      </c>
      <c r="D6" s="371">
        <v>0</v>
      </c>
      <c r="E6" s="371">
        <v>0</v>
      </c>
      <c r="F6" s="371">
        <v>6.5</v>
      </c>
      <c r="G6" s="362">
        <v>0</v>
      </c>
      <c r="H6" s="371">
        <v>0</v>
      </c>
      <c r="I6" s="371">
        <v>10</v>
      </c>
      <c r="J6" s="371">
        <v>0</v>
      </c>
      <c r="K6" s="371">
        <v>0</v>
      </c>
      <c r="L6" s="371">
        <v>0</v>
      </c>
      <c r="M6" s="371">
        <v>0</v>
      </c>
      <c r="N6" s="282">
        <f t="shared" ref="N6:N19" si="0">SUM(B6:M6)</f>
        <v>16.5</v>
      </c>
    </row>
    <row r="7" spans="1:87" s="53" customFormat="1" ht="20.100000000000001" customHeight="1" x14ac:dyDescent="0.3">
      <c r="A7" s="115" t="s">
        <v>163</v>
      </c>
      <c r="B7" s="371">
        <v>0</v>
      </c>
      <c r="C7" s="371">
        <v>0</v>
      </c>
      <c r="D7" s="371">
        <v>0</v>
      </c>
      <c r="E7" s="371">
        <v>0</v>
      </c>
      <c r="F7" s="371">
        <v>0</v>
      </c>
      <c r="G7" s="362">
        <v>0</v>
      </c>
      <c r="H7" s="371">
        <v>0</v>
      </c>
      <c r="I7" s="371">
        <v>0</v>
      </c>
      <c r="J7" s="371">
        <v>0</v>
      </c>
      <c r="K7" s="371">
        <v>0</v>
      </c>
      <c r="L7" s="371">
        <v>0</v>
      </c>
      <c r="M7" s="371">
        <v>0</v>
      </c>
      <c r="N7" s="282">
        <f t="shared" si="0"/>
        <v>0</v>
      </c>
    </row>
    <row r="8" spans="1:87" s="53" customFormat="1" ht="20.100000000000001" customHeight="1" x14ac:dyDescent="0.3">
      <c r="A8" s="115" t="s">
        <v>184</v>
      </c>
      <c r="B8" s="371">
        <v>428.57000000000005</v>
      </c>
      <c r="C8" s="371">
        <v>372.73</v>
      </c>
      <c r="D8" s="371">
        <v>309.73999999999995</v>
      </c>
      <c r="E8" s="371">
        <v>273.75</v>
      </c>
      <c r="F8" s="371">
        <v>205.86</v>
      </c>
      <c r="G8" s="362">
        <v>160.62</v>
      </c>
      <c r="H8" s="371">
        <v>311.26</v>
      </c>
      <c r="I8" s="371">
        <v>244.8</v>
      </c>
      <c r="J8" s="371">
        <v>223.86999999999998</v>
      </c>
      <c r="K8" s="371">
        <v>287.8</v>
      </c>
      <c r="L8" s="371">
        <v>335.48999999999995</v>
      </c>
      <c r="M8" s="371">
        <v>358.33999999999992</v>
      </c>
      <c r="N8" s="429">
        <f t="shared" si="0"/>
        <v>3512.83</v>
      </c>
    </row>
    <row r="9" spans="1:87" s="53" customFormat="1" ht="20.100000000000001" customHeight="1" x14ac:dyDescent="0.3">
      <c r="A9" s="115" t="s">
        <v>164</v>
      </c>
      <c r="B9" s="371">
        <v>130922.44999999998</v>
      </c>
      <c r="C9" s="371">
        <v>120761.26</v>
      </c>
      <c r="D9" s="371">
        <v>119781.23000000001</v>
      </c>
      <c r="E9" s="371">
        <v>101169.94999999998</v>
      </c>
      <c r="F9" s="371">
        <v>101954.65</v>
      </c>
      <c r="G9" s="362">
        <v>99719.349999999977</v>
      </c>
      <c r="H9" s="371">
        <v>106470.65999999999</v>
      </c>
      <c r="I9" s="371">
        <v>104737.87</v>
      </c>
      <c r="J9" s="371">
        <v>104571.33</v>
      </c>
      <c r="K9" s="371">
        <v>110359.62000000001</v>
      </c>
      <c r="L9" s="371">
        <v>119948.27999999998</v>
      </c>
      <c r="M9" s="371">
        <v>128616.45000000003</v>
      </c>
      <c r="N9" s="282">
        <f t="shared" si="0"/>
        <v>1349013.0999999999</v>
      </c>
    </row>
    <row r="10" spans="1:87" s="53" customFormat="1" ht="20.100000000000001" customHeight="1" x14ac:dyDescent="0.3">
      <c r="A10" s="115" t="s">
        <v>165</v>
      </c>
      <c r="B10" s="371">
        <v>0</v>
      </c>
      <c r="C10" s="371">
        <v>0</v>
      </c>
      <c r="D10" s="371">
        <v>0</v>
      </c>
      <c r="E10" s="371">
        <v>0</v>
      </c>
      <c r="F10" s="371">
        <v>0</v>
      </c>
      <c r="G10" s="362">
        <v>0</v>
      </c>
      <c r="H10" s="371">
        <v>0</v>
      </c>
      <c r="I10" s="371">
        <v>0</v>
      </c>
      <c r="J10" s="371">
        <v>0</v>
      </c>
      <c r="K10" s="371">
        <v>0</v>
      </c>
      <c r="L10" s="371">
        <v>0</v>
      </c>
      <c r="M10" s="371">
        <v>0</v>
      </c>
      <c r="N10" s="282">
        <f t="shared" si="0"/>
        <v>0</v>
      </c>
    </row>
    <row r="11" spans="1:87" s="53" customFormat="1" ht="20.100000000000001" customHeight="1" x14ac:dyDescent="0.3">
      <c r="A11" s="115" t="s">
        <v>166</v>
      </c>
      <c r="B11" s="371">
        <v>4579.8900000000003</v>
      </c>
      <c r="C11" s="371">
        <v>8393.18</v>
      </c>
      <c r="D11" s="371">
        <v>6154.08</v>
      </c>
      <c r="E11" s="371">
        <v>2445.5</v>
      </c>
      <c r="F11" s="371">
        <v>1999.9</v>
      </c>
      <c r="G11" s="362">
        <v>2229.9</v>
      </c>
      <c r="H11" s="371">
        <v>2684.4</v>
      </c>
      <c r="I11" s="371">
        <v>3646.3</v>
      </c>
      <c r="J11" s="371">
        <v>1332</v>
      </c>
      <c r="K11" s="371">
        <v>2975.2</v>
      </c>
      <c r="L11" s="371">
        <v>3372.7</v>
      </c>
      <c r="M11" s="371">
        <v>7127.42</v>
      </c>
      <c r="N11" s="282">
        <f t="shared" si="0"/>
        <v>46940.47</v>
      </c>
    </row>
    <row r="12" spans="1:87" s="53" customFormat="1" ht="20.100000000000001" customHeight="1" x14ac:dyDescent="0.3">
      <c r="A12" s="115" t="s">
        <v>167</v>
      </c>
      <c r="B12" s="371">
        <v>0</v>
      </c>
      <c r="C12" s="371">
        <v>0</v>
      </c>
      <c r="D12" s="371">
        <v>0</v>
      </c>
      <c r="E12" s="371">
        <v>0</v>
      </c>
      <c r="F12" s="371">
        <v>0</v>
      </c>
      <c r="G12" s="362">
        <v>0</v>
      </c>
      <c r="H12" s="371">
        <v>0</v>
      </c>
      <c r="I12" s="371">
        <v>0</v>
      </c>
      <c r="J12" s="371">
        <v>0</v>
      </c>
      <c r="K12" s="371">
        <v>0</v>
      </c>
      <c r="L12" s="371">
        <v>0</v>
      </c>
      <c r="M12" s="371">
        <v>0</v>
      </c>
      <c r="N12" s="429">
        <f t="shared" si="0"/>
        <v>0</v>
      </c>
    </row>
    <row r="13" spans="1:87" s="53" customFormat="1" ht="20.100000000000001" customHeight="1" x14ac:dyDescent="0.3">
      <c r="A13" s="115" t="s">
        <v>168</v>
      </c>
      <c r="B13" s="371">
        <v>0</v>
      </c>
      <c r="C13" s="371">
        <v>0</v>
      </c>
      <c r="D13" s="371">
        <v>0</v>
      </c>
      <c r="E13" s="371">
        <v>0</v>
      </c>
      <c r="F13" s="371">
        <v>0</v>
      </c>
      <c r="G13" s="362">
        <v>0</v>
      </c>
      <c r="H13" s="371">
        <v>0</v>
      </c>
      <c r="I13" s="371">
        <v>0</v>
      </c>
      <c r="J13" s="371">
        <v>0</v>
      </c>
      <c r="K13" s="371">
        <v>0</v>
      </c>
      <c r="L13" s="371">
        <v>0</v>
      </c>
      <c r="M13" s="371">
        <v>0</v>
      </c>
      <c r="N13" s="429">
        <f t="shared" si="0"/>
        <v>0</v>
      </c>
    </row>
    <row r="14" spans="1:87" s="53" customFormat="1" ht="20.100000000000001" customHeight="1" x14ac:dyDescent="0.3">
      <c r="A14" s="115" t="s">
        <v>169</v>
      </c>
      <c r="B14" s="371">
        <v>4746.6100000000006</v>
      </c>
      <c r="C14" s="371">
        <v>3712.15</v>
      </c>
      <c r="D14" s="371">
        <v>2883.98</v>
      </c>
      <c r="E14" s="371">
        <v>1202.73</v>
      </c>
      <c r="F14" s="371">
        <v>1245.3900000000001</v>
      </c>
      <c r="G14" s="362">
        <v>1018.3700000000001</v>
      </c>
      <c r="H14" s="371">
        <v>327.60000000000002</v>
      </c>
      <c r="I14" s="371">
        <v>792.27</v>
      </c>
      <c r="J14" s="371">
        <v>2332.92</v>
      </c>
      <c r="K14" s="371">
        <v>3636.9400000000005</v>
      </c>
      <c r="L14" s="371">
        <v>4517.95</v>
      </c>
      <c r="M14" s="371">
        <v>3872.21</v>
      </c>
      <c r="N14" s="282">
        <f t="shared" si="0"/>
        <v>30289.119999999999</v>
      </c>
    </row>
    <row r="15" spans="1:87" s="53" customFormat="1" ht="20.100000000000001" customHeight="1" x14ac:dyDescent="0.3">
      <c r="A15" s="115" t="s">
        <v>304</v>
      </c>
      <c r="B15" s="371">
        <v>3793.8900000000003</v>
      </c>
      <c r="C15" s="371">
        <v>4488.12</v>
      </c>
      <c r="D15" s="371">
        <v>3842.41</v>
      </c>
      <c r="E15" s="371">
        <v>3050.58</v>
      </c>
      <c r="F15" s="371">
        <v>3264.57</v>
      </c>
      <c r="G15" s="362">
        <v>3691.88</v>
      </c>
      <c r="H15" s="371">
        <v>4139.8900000000003</v>
      </c>
      <c r="I15" s="371">
        <v>3908.1699999999992</v>
      </c>
      <c r="J15" s="371">
        <v>3373.62</v>
      </c>
      <c r="K15" s="371">
        <v>3553.9200000000005</v>
      </c>
      <c r="L15" s="371">
        <v>3631.61</v>
      </c>
      <c r="M15" s="371">
        <v>4632.83</v>
      </c>
      <c r="N15" s="282">
        <f t="shared" si="0"/>
        <v>45371.49</v>
      </c>
    </row>
    <row r="16" spans="1:87" s="20" customFormat="1" ht="20.100000000000001" customHeight="1" x14ac:dyDescent="0.3">
      <c r="A16" s="115" t="s">
        <v>305</v>
      </c>
      <c r="B16" s="371">
        <v>0</v>
      </c>
      <c r="C16" s="371">
        <v>0</v>
      </c>
      <c r="D16" s="371">
        <v>0</v>
      </c>
      <c r="E16" s="371">
        <v>0</v>
      </c>
      <c r="F16" s="371">
        <v>0</v>
      </c>
      <c r="G16" s="362">
        <v>0</v>
      </c>
      <c r="H16" s="371">
        <v>0</v>
      </c>
      <c r="I16" s="371">
        <v>0</v>
      </c>
      <c r="J16" s="371">
        <v>0</v>
      </c>
      <c r="K16" s="371">
        <v>0</v>
      </c>
      <c r="L16" s="371">
        <v>0</v>
      </c>
      <c r="M16" s="371">
        <v>0</v>
      </c>
      <c r="N16" s="282">
        <f t="shared" si="0"/>
        <v>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</row>
    <row r="17" spans="1:87" s="20" customFormat="1" ht="20.100000000000001" customHeight="1" x14ac:dyDescent="0.3">
      <c r="A17" s="115" t="s">
        <v>175</v>
      </c>
      <c r="B17" s="371">
        <v>0</v>
      </c>
      <c r="C17" s="371">
        <v>0</v>
      </c>
      <c r="D17" s="371">
        <v>0</v>
      </c>
      <c r="E17" s="371">
        <v>0</v>
      </c>
      <c r="F17" s="371">
        <v>17.57</v>
      </c>
      <c r="G17" s="362">
        <v>12.33</v>
      </c>
      <c r="H17" s="371">
        <v>18.64</v>
      </c>
      <c r="I17" s="371">
        <v>18</v>
      </c>
      <c r="J17" s="371">
        <v>2.38</v>
      </c>
      <c r="K17" s="371">
        <v>0</v>
      </c>
      <c r="L17" s="371">
        <v>0</v>
      </c>
      <c r="M17" s="371">
        <v>0</v>
      </c>
      <c r="N17" s="282">
        <f t="shared" si="0"/>
        <v>68.919999999999987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</row>
    <row r="18" spans="1:87" s="177" customFormat="1" ht="20.100000000000001" customHeight="1" x14ac:dyDescent="0.3">
      <c r="A18" s="176" t="s">
        <v>388</v>
      </c>
      <c r="B18" s="371">
        <v>0</v>
      </c>
      <c r="C18" s="371">
        <v>0</v>
      </c>
      <c r="D18" s="371">
        <v>0</v>
      </c>
      <c r="E18" s="371">
        <v>0</v>
      </c>
      <c r="F18" s="371">
        <v>0</v>
      </c>
      <c r="G18" s="362">
        <v>0</v>
      </c>
      <c r="H18" s="371">
        <v>0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282">
        <f t="shared" si="0"/>
        <v>0</v>
      </c>
      <c r="P18" s="242"/>
    </row>
    <row r="19" spans="1:87" s="65" customFormat="1" ht="20.100000000000001" customHeight="1" x14ac:dyDescent="0.2">
      <c r="A19" s="196" t="s">
        <v>22</v>
      </c>
      <c r="B19" s="282">
        <f>SUM(B5:B18)</f>
        <v>144471.41000000003</v>
      </c>
      <c r="C19" s="282">
        <f t="shared" ref="C19:M19" si="1">SUM(C5:C18)</f>
        <v>137727.43999999997</v>
      </c>
      <c r="D19" s="282">
        <f t="shared" si="1"/>
        <v>132971.44</v>
      </c>
      <c r="E19" s="282">
        <f t="shared" si="1"/>
        <v>108142.50999999998</v>
      </c>
      <c r="F19" s="282">
        <f t="shared" si="1"/>
        <v>108694.44</v>
      </c>
      <c r="G19" s="282">
        <f t="shared" si="1"/>
        <v>106832.44999999997</v>
      </c>
      <c r="H19" s="282">
        <f t="shared" si="1"/>
        <v>113952.44999999998</v>
      </c>
      <c r="I19" s="282">
        <f t="shared" si="1"/>
        <v>113357.41</v>
      </c>
      <c r="J19" s="282">
        <f t="shared" si="1"/>
        <v>111836.12</v>
      </c>
      <c r="K19" s="282">
        <f t="shared" si="1"/>
        <v>120813.48000000001</v>
      </c>
      <c r="L19" s="282">
        <f t="shared" si="1"/>
        <v>131806.02999999997</v>
      </c>
      <c r="M19" s="282">
        <f t="shared" si="1"/>
        <v>144607.25</v>
      </c>
      <c r="N19" s="282">
        <f t="shared" si="0"/>
        <v>1475212.43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1:87" x14ac:dyDescent="0.25">
      <c r="A20" s="116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12"/>
      <c r="P20" s="39"/>
      <c r="Q20" s="39"/>
      <c r="R20" s="3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0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57" t="s">
        <v>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1" t="s">
        <v>101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22</v>
      </c>
      <c r="O4" s="12"/>
    </row>
    <row r="5" spans="1:15" ht="20.100000000000001" customHeight="1" x14ac:dyDescent="0.3">
      <c r="A5" s="159" t="s">
        <v>161</v>
      </c>
      <c r="B5" s="385">
        <v>265615.69999999995</v>
      </c>
      <c r="C5" s="385">
        <v>258072.02</v>
      </c>
      <c r="D5" s="385">
        <v>263109.06000000017</v>
      </c>
      <c r="E5" s="385">
        <v>242576.43000000002</v>
      </c>
      <c r="F5" s="385">
        <v>243908.37000000008</v>
      </c>
      <c r="G5" s="385">
        <v>226658.4599999999</v>
      </c>
      <c r="H5" s="386">
        <v>242751.30000000002</v>
      </c>
      <c r="I5" s="386">
        <v>247389.59000000023</v>
      </c>
      <c r="J5" s="386">
        <v>236538.45999999996</v>
      </c>
      <c r="K5" s="386">
        <v>249686.33999999973</v>
      </c>
      <c r="L5" s="386">
        <v>245253.40999999989</v>
      </c>
      <c r="M5" s="386">
        <v>261662.24999999985</v>
      </c>
      <c r="N5" s="282">
        <f>SUM(B5:M5)</f>
        <v>2983221.39</v>
      </c>
      <c r="O5" s="12"/>
    </row>
    <row r="6" spans="1:15" ht="20.100000000000001" customHeight="1" x14ac:dyDescent="0.3">
      <c r="A6" s="159" t="s">
        <v>162</v>
      </c>
      <c r="B6" s="385">
        <v>115085.95999999993</v>
      </c>
      <c r="C6" s="385">
        <v>112102.81000000001</v>
      </c>
      <c r="D6" s="385">
        <v>121123.09000000004</v>
      </c>
      <c r="E6" s="385">
        <v>111885.22999999995</v>
      </c>
      <c r="F6" s="385">
        <v>114546.04000000005</v>
      </c>
      <c r="G6" s="385">
        <v>109425.05999999998</v>
      </c>
      <c r="H6" s="386">
        <v>119204.05000000009</v>
      </c>
      <c r="I6" s="386">
        <v>125202.53999999995</v>
      </c>
      <c r="J6" s="386">
        <v>124867.18999999997</v>
      </c>
      <c r="K6" s="386">
        <v>132135.78999999998</v>
      </c>
      <c r="L6" s="386">
        <v>131071.62000000001</v>
      </c>
      <c r="M6" s="386">
        <v>142513.94999999992</v>
      </c>
      <c r="N6" s="282">
        <f t="shared" ref="N6:N18" si="0">SUM(B6:M6)</f>
        <v>1459163.33</v>
      </c>
      <c r="O6" s="12"/>
    </row>
    <row r="7" spans="1:15" ht="20.100000000000001" customHeight="1" x14ac:dyDescent="0.3">
      <c r="A7" s="159" t="s">
        <v>163</v>
      </c>
      <c r="B7" s="385">
        <v>50125.559999999976</v>
      </c>
      <c r="C7" s="385">
        <v>50121.92000000002</v>
      </c>
      <c r="D7" s="385">
        <v>45863.920000000013</v>
      </c>
      <c r="E7" s="385">
        <v>39258.680000000015</v>
      </c>
      <c r="F7" s="385">
        <v>37482.770000000019</v>
      </c>
      <c r="G7" s="385">
        <v>35237.599999999999</v>
      </c>
      <c r="H7" s="386">
        <v>37184.159999999989</v>
      </c>
      <c r="I7" s="386">
        <v>36956.329999999987</v>
      </c>
      <c r="J7" s="386">
        <v>36547.459999999985</v>
      </c>
      <c r="K7" s="386">
        <v>39684.570000000014</v>
      </c>
      <c r="L7" s="386">
        <v>41044.909999999996</v>
      </c>
      <c r="M7" s="386">
        <v>46285.930000000029</v>
      </c>
      <c r="N7" s="282">
        <f t="shared" si="0"/>
        <v>495793.81000000006</v>
      </c>
      <c r="O7" s="12"/>
    </row>
    <row r="8" spans="1:15" ht="20.100000000000001" customHeight="1" x14ac:dyDescent="0.3">
      <c r="A8" s="159" t="s">
        <v>184</v>
      </c>
      <c r="B8" s="385">
        <v>0</v>
      </c>
      <c r="C8" s="385">
        <v>0</v>
      </c>
      <c r="D8" s="385">
        <v>0</v>
      </c>
      <c r="E8" s="385">
        <v>0</v>
      </c>
      <c r="F8" s="385">
        <v>0</v>
      </c>
      <c r="G8" s="385">
        <v>0</v>
      </c>
      <c r="H8" s="386">
        <v>0</v>
      </c>
      <c r="I8" s="386">
        <v>0</v>
      </c>
      <c r="J8" s="386">
        <v>0</v>
      </c>
      <c r="K8" s="386">
        <v>0</v>
      </c>
      <c r="L8" s="386">
        <v>0</v>
      </c>
      <c r="M8" s="386">
        <v>0</v>
      </c>
      <c r="N8" s="282">
        <f t="shared" si="0"/>
        <v>0</v>
      </c>
      <c r="O8" s="12"/>
    </row>
    <row r="9" spans="1:15" ht="20.100000000000001" customHeight="1" x14ac:dyDescent="0.3">
      <c r="A9" s="159" t="s">
        <v>164</v>
      </c>
      <c r="B9" s="385">
        <v>0</v>
      </c>
      <c r="C9" s="385">
        <v>0</v>
      </c>
      <c r="D9" s="385">
        <v>0</v>
      </c>
      <c r="E9" s="385">
        <v>0</v>
      </c>
      <c r="F9" s="385">
        <v>0</v>
      </c>
      <c r="G9" s="385">
        <v>0</v>
      </c>
      <c r="H9" s="386">
        <v>0</v>
      </c>
      <c r="I9" s="386">
        <v>0</v>
      </c>
      <c r="J9" s="386">
        <v>0</v>
      </c>
      <c r="K9" s="386">
        <v>0</v>
      </c>
      <c r="L9" s="386">
        <v>0</v>
      </c>
      <c r="M9" s="386">
        <v>0</v>
      </c>
      <c r="N9" s="282">
        <f t="shared" si="0"/>
        <v>0</v>
      </c>
      <c r="O9" s="12"/>
    </row>
    <row r="10" spans="1:15" ht="20.100000000000001" customHeight="1" x14ac:dyDescent="0.3">
      <c r="A10" s="159" t="s">
        <v>165</v>
      </c>
      <c r="B10" s="385">
        <v>268.14999999999992</v>
      </c>
      <c r="C10" s="385">
        <v>306.94</v>
      </c>
      <c r="D10" s="385">
        <v>1496.0999999999992</v>
      </c>
      <c r="E10" s="385">
        <v>5994.0199999999977</v>
      </c>
      <c r="F10" s="385">
        <v>29542.160000000011</v>
      </c>
      <c r="G10" s="385">
        <v>28919.25</v>
      </c>
      <c r="H10" s="386">
        <v>31447.009999999991</v>
      </c>
      <c r="I10" s="386">
        <v>24829.439999999988</v>
      </c>
      <c r="J10" s="386">
        <v>8878.619999999999</v>
      </c>
      <c r="K10" s="386">
        <v>2729.3899999999994</v>
      </c>
      <c r="L10" s="386">
        <v>1239.1199999999999</v>
      </c>
      <c r="M10" s="386">
        <v>468.42000000000007</v>
      </c>
      <c r="N10" s="282">
        <f t="shared" si="0"/>
        <v>136118.62000000002</v>
      </c>
      <c r="O10" s="12"/>
    </row>
    <row r="11" spans="1:15" ht="20.100000000000001" customHeight="1" x14ac:dyDescent="0.3">
      <c r="A11" s="159" t="s">
        <v>166</v>
      </c>
      <c r="B11" s="385">
        <v>0</v>
      </c>
      <c r="C11" s="385">
        <v>0</v>
      </c>
      <c r="D11" s="385">
        <v>0</v>
      </c>
      <c r="E11" s="385">
        <v>0</v>
      </c>
      <c r="F11" s="385">
        <v>0</v>
      </c>
      <c r="G11" s="385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282">
        <f t="shared" si="0"/>
        <v>0</v>
      </c>
      <c r="O11" s="12"/>
    </row>
    <row r="12" spans="1:15" ht="20.100000000000001" customHeight="1" x14ac:dyDescent="0.3">
      <c r="A12" s="159" t="s">
        <v>167</v>
      </c>
      <c r="B12" s="385">
        <v>0</v>
      </c>
      <c r="C12" s="385">
        <v>0</v>
      </c>
      <c r="D12" s="385">
        <v>0</v>
      </c>
      <c r="E12" s="385">
        <v>0</v>
      </c>
      <c r="F12" s="385">
        <v>0</v>
      </c>
      <c r="G12" s="385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282">
        <f t="shared" si="0"/>
        <v>0</v>
      </c>
      <c r="O12" s="12"/>
    </row>
    <row r="13" spans="1:15" ht="20.100000000000001" customHeight="1" x14ac:dyDescent="0.3">
      <c r="A13" s="159" t="s">
        <v>168</v>
      </c>
      <c r="B13" s="385">
        <v>0</v>
      </c>
      <c r="C13" s="385">
        <v>0</v>
      </c>
      <c r="D13" s="385">
        <v>0</v>
      </c>
      <c r="E13" s="385">
        <v>0</v>
      </c>
      <c r="F13" s="385">
        <v>0</v>
      </c>
      <c r="G13" s="385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282">
        <f t="shared" si="0"/>
        <v>0</v>
      </c>
      <c r="O13" s="12"/>
    </row>
    <row r="14" spans="1:15" ht="20.100000000000001" customHeight="1" x14ac:dyDescent="0.3">
      <c r="A14" s="115" t="s">
        <v>169</v>
      </c>
      <c r="B14" s="385">
        <v>216545.23999999985</v>
      </c>
      <c r="C14" s="385">
        <v>203779.59000000026</v>
      </c>
      <c r="D14" s="385">
        <v>208052.21999999997</v>
      </c>
      <c r="E14" s="385">
        <v>205782.06</v>
      </c>
      <c r="F14" s="385">
        <v>201522.28000000003</v>
      </c>
      <c r="G14" s="385">
        <v>182667.01</v>
      </c>
      <c r="H14" s="386">
        <v>209491.86999999991</v>
      </c>
      <c r="I14" s="386">
        <v>212929.22000000012</v>
      </c>
      <c r="J14" s="386">
        <v>192186.21000000002</v>
      </c>
      <c r="K14" s="386">
        <v>220685.64999999988</v>
      </c>
      <c r="L14" s="386">
        <v>213778.34999999998</v>
      </c>
      <c r="M14" s="386">
        <v>222131.33000000016</v>
      </c>
      <c r="N14" s="282">
        <f t="shared" si="0"/>
        <v>2489551.0300000003</v>
      </c>
      <c r="O14" s="12"/>
    </row>
    <row r="15" spans="1:15" ht="20.100000000000001" customHeight="1" x14ac:dyDescent="0.3">
      <c r="A15" s="115" t="s">
        <v>304</v>
      </c>
      <c r="B15" s="385">
        <v>88312.259999999966</v>
      </c>
      <c r="C15" s="385">
        <v>85327.949999999968</v>
      </c>
      <c r="D15" s="385">
        <v>84731.66</v>
      </c>
      <c r="E15" s="385">
        <v>83960.21</v>
      </c>
      <c r="F15" s="385">
        <v>80871.459999999948</v>
      </c>
      <c r="G15" s="385">
        <v>70775.290000000023</v>
      </c>
      <c r="H15" s="386">
        <v>82111.590000000055</v>
      </c>
      <c r="I15" s="386">
        <v>81346.209999999977</v>
      </c>
      <c r="J15" s="386">
        <v>75536.699999999983</v>
      </c>
      <c r="K15" s="386">
        <v>86098.54</v>
      </c>
      <c r="L15" s="386">
        <v>83797.179999999935</v>
      </c>
      <c r="M15" s="386">
        <v>89480.180000000022</v>
      </c>
      <c r="N15" s="282">
        <f t="shared" si="0"/>
        <v>992349.23</v>
      </c>
      <c r="O15" s="12"/>
    </row>
    <row r="16" spans="1:15" ht="20.100000000000001" customHeight="1" x14ac:dyDescent="0.3">
      <c r="A16" s="115" t="s">
        <v>305</v>
      </c>
      <c r="B16" s="385">
        <v>0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386">
        <v>0</v>
      </c>
      <c r="I16" s="386">
        <v>0</v>
      </c>
      <c r="J16" s="386">
        <v>0</v>
      </c>
      <c r="K16" s="386">
        <v>0</v>
      </c>
      <c r="L16" s="386">
        <v>0</v>
      </c>
      <c r="M16" s="386">
        <v>0</v>
      </c>
      <c r="N16" s="282">
        <f t="shared" si="0"/>
        <v>0</v>
      </c>
      <c r="O16" s="12"/>
    </row>
    <row r="17" spans="1:16" ht="20.100000000000001" customHeight="1" x14ac:dyDescent="0.3">
      <c r="A17" s="159" t="s">
        <v>175</v>
      </c>
      <c r="B17" s="385">
        <v>0</v>
      </c>
      <c r="C17" s="385">
        <v>0</v>
      </c>
      <c r="D17" s="385">
        <v>0</v>
      </c>
      <c r="E17" s="385">
        <v>0</v>
      </c>
      <c r="F17" s="385">
        <v>0</v>
      </c>
      <c r="G17" s="385">
        <v>0</v>
      </c>
      <c r="H17" s="386">
        <v>0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282">
        <f t="shared" si="0"/>
        <v>0</v>
      </c>
      <c r="O17" s="12"/>
    </row>
    <row r="18" spans="1:16" s="177" customFormat="1" ht="20.100000000000001" customHeight="1" x14ac:dyDescent="0.3">
      <c r="A18" s="176" t="s">
        <v>388</v>
      </c>
      <c r="B18" s="385">
        <v>0</v>
      </c>
      <c r="C18" s="385">
        <v>0</v>
      </c>
      <c r="D18" s="385">
        <v>0</v>
      </c>
      <c r="E18" s="385">
        <v>0</v>
      </c>
      <c r="F18" s="385">
        <v>0</v>
      </c>
      <c r="G18" s="385">
        <v>0</v>
      </c>
      <c r="H18" s="386">
        <v>0</v>
      </c>
      <c r="I18" s="386">
        <v>0</v>
      </c>
      <c r="J18" s="386">
        <v>0</v>
      </c>
      <c r="K18" s="386">
        <v>0</v>
      </c>
      <c r="L18" s="386">
        <v>0</v>
      </c>
      <c r="M18" s="386">
        <v>0</v>
      </c>
      <c r="N18" s="282">
        <f t="shared" si="0"/>
        <v>0</v>
      </c>
      <c r="P18" s="242"/>
    </row>
    <row r="19" spans="1:16" s="75" customFormat="1" ht="20.100000000000001" customHeight="1" x14ac:dyDescent="0.2">
      <c r="A19" s="195" t="s">
        <v>22</v>
      </c>
      <c r="B19" s="387">
        <f>SUM(B5:B18)</f>
        <v>735952.86999999976</v>
      </c>
      <c r="C19" s="387">
        <f t="shared" ref="C19:M19" si="1">SUM(C5:C18)</f>
        <v>709711.23000000021</v>
      </c>
      <c r="D19" s="387">
        <f t="shared" si="1"/>
        <v>724376.05000000016</v>
      </c>
      <c r="E19" s="387">
        <f t="shared" si="1"/>
        <v>689456.62999999989</v>
      </c>
      <c r="F19" s="387">
        <f t="shared" si="1"/>
        <v>707873.08000000019</v>
      </c>
      <c r="G19" s="387">
        <f t="shared" si="1"/>
        <v>653682.66999999993</v>
      </c>
      <c r="H19" s="387">
        <f t="shared" si="1"/>
        <v>722189.9800000001</v>
      </c>
      <c r="I19" s="387">
        <f t="shared" si="1"/>
        <v>728653.33000000031</v>
      </c>
      <c r="J19" s="387">
        <f t="shared" si="1"/>
        <v>674554.6399999999</v>
      </c>
      <c r="K19" s="387">
        <f t="shared" si="1"/>
        <v>731020.27999999968</v>
      </c>
      <c r="L19" s="387">
        <f t="shared" si="1"/>
        <v>716184.58999999985</v>
      </c>
      <c r="M19" s="387">
        <f t="shared" si="1"/>
        <v>762542.06</v>
      </c>
      <c r="N19" s="281">
        <f t="shared" ref="N19" si="2">SUM(B19:M19)</f>
        <v>8556197.4100000001</v>
      </c>
      <c r="O19" s="57"/>
    </row>
    <row r="20" spans="1:16" ht="15.75" customHeight="1" x14ac:dyDescent="0.25">
      <c r="A20" s="38"/>
      <c r="B20" s="38"/>
      <c r="C20" s="38"/>
      <c r="D20" s="38"/>
      <c r="E20" s="38"/>
      <c r="F20" s="38">
        <v>0</v>
      </c>
      <c r="G20" s="38"/>
      <c r="H20" s="38"/>
      <c r="I20" s="38"/>
      <c r="J20" s="38"/>
      <c r="K20" s="38"/>
      <c r="L20" s="38"/>
      <c r="M20" s="38"/>
      <c r="N20" s="100"/>
      <c r="O20" s="12"/>
    </row>
    <row r="21" spans="1:16" ht="15.75" customHeight="1" x14ac:dyDescent="0.25">
      <c r="A21" s="42" t="s">
        <v>105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57" t="s">
        <v>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25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176</v>
      </c>
      <c r="I4" s="126" t="s">
        <v>177</v>
      </c>
      <c r="J4" s="126" t="s">
        <v>178</v>
      </c>
      <c r="K4" s="126" t="s">
        <v>179</v>
      </c>
      <c r="L4" s="126" t="s">
        <v>180</v>
      </c>
      <c r="M4" s="126" t="s">
        <v>170</v>
      </c>
      <c r="N4" s="45" t="s">
        <v>22</v>
      </c>
      <c r="O4" s="12"/>
    </row>
    <row r="5" spans="1:15" ht="20.100000000000001" customHeight="1" x14ac:dyDescent="0.25">
      <c r="A5" s="165" t="s">
        <v>161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84">
        <v>0</v>
      </c>
      <c r="J5" s="284">
        <v>0</v>
      </c>
      <c r="K5" s="284">
        <v>0</v>
      </c>
      <c r="L5" s="284">
        <v>0</v>
      </c>
      <c r="M5" s="284">
        <v>0</v>
      </c>
      <c r="N5" s="429">
        <f>SUM(B5:M5)</f>
        <v>0</v>
      </c>
      <c r="O5" s="12"/>
    </row>
    <row r="6" spans="1:15" ht="20.100000000000001" customHeight="1" x14ac:dyDescent="0.25">
      <c r="A6" s="165" t="s">
        <v>162</v>
      </c>
      <c r="B6" s="284">
        <v>0</v>
      </c>
      <c r="C6" s="284">
        <v>0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388">
        <v>0</v>
      </c>
      <c r="L6" s="388">
        <v>0</v>
      </c>
      <c r="M6" s="388">
        <v>0</v>
      </c>
      <c r="N6" s="429">
        <f t="shared" ref="N6:N18" si="0">SUM(B6:M6)</f>
        <v>0</v>
      </c>
      <c r="O6" s="12"/>
    </row>
    <row r="7" spans="1:15" ht="20.100000000000001" customHeight="1" x14ac:dyDescent="0.25">
      <c r="A7" s="165" t="s">
        <v>163</v>
      </c>
      <c r="B7" s="284">
        <v>0</v>
      </c>
      <c r="C7" s="284">
        <v>0</v>
      </c>
      <c r="D7" s="284">
        <v>0</v>
      </c>
      <c r="E7" s="284">
        <v>0</v>
      </c>
      <c r="F7" s="284">
        <v>0</v>
      </c>
      <c r="G7" s="284">
        <v>0</v>
      </c>
      <c r="H7" s="284">
        <v>0</v>
      </c>
      <c r="I7" s="284">
        <v>0</v>
      </c>
      <c r="J7" s="284">
        <v>0</v>
      </c>
      <c r="K7" s="284">
        <v>0</v>
      </c>
      <c r="L7" s="284">
        <v>0</v>
      </c>
      <c r="M7" s="284">
        <v>0</v>
      </c>
      <c r="N7" s="429">
        <f t="shared" si="0"/>
        <v>0</v>
      </c>
      <c r="O7" s="12"/>
    </row>
    <row r="8" spans="1:15" ht="20.100000000000001" customHeight="1" x14ac:dyDescent="0.25">
      <c r="A8" s="165" t="s">
        <v>184</v>
      </c>
      <c r="B8" s="284">
        <v>0</v>
      </c>
      <c r="C8" s="284">
        <v>0</v>
      </c>
      <c r="D8" s="284">
        <v>0</v>
      </c>
      <c r="E8" s="284">
        <v>0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>
        <v>0</v>
      </c>
      <c r="M8" s="284">
        <v>0</v>
      </c>
      <c r="N8" s="429">
        <f t="shared" si="0"/>
        <v>0</v>
      </c>
      <c r="O8" s="12"/>
    </row>
    <row r="9" spans="1:15" ht="20.100000000000001" customHeight="1" x14ac:dyDescent="0.25">
      <c r="A9" s="165" t="s">
        <v>164</v>
      </c>
      <c r="B9" s="284">
        <v>0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4">
        <v>0</v>
      </c>
      <c r="N9" s="429">
        <f t="shared" si="0"/>
        <v>0</v>
      </c>
      <c r="O9" s="12"/>
    </row>
    <row r="10" spans="1:15" ht="20.100000000000001" customHeight="1" x14ac:dyDescent="0.25">
      <c r="A10" s="165" t="s">
        <v>165</v>
      </c>
      <c r="B10" s="284">
        <v>0</v>
      </c>
      <c r="C10" s="284">
        <v>0</v>
      </c>
      <c r="D10" s="284">
        <v>0</v>
      </c>
      <c r="E10" s="284">
        <v>0.4</v>
      </c>
      <c r="F10" s="284">
        <v>0</v>
      </c>
      <c r="G10" s="284">
        <v>0.5</v>
      </c>
      <c r="H10" s="284">
        <v>1.2</v>
      </c>
      <c r="I10" s="284">
        <v>0.7</v>
      </c>
      <c r="J10" s="284">
        <v>0</v>
      </c>
      <c r="K10" s="284">
        <v>0.5</v>
      </c>
      <c r="L10" s="284">
        <v>0</v>
      </c>
      <c r="M10" s="284">
        <v>0</v>
      </c>
      <c r="N10" s="429">
        <f t="shared" si="0"/>
        <v>3.3</v>
      </c>
      <c r="O10" s="12"/>
    </row>
    <row r="11" spans="1:15" ht="20.100000000000001" customHeight="1" x14ac:dyDescent="0.25">
      <c r="A11" s="165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429">
        <f t="shared" si="0"/>
        <v>0</v>
      </c>
      <c r="O11" s="12"/>
    </row>
    <row r="12" spans="1:15" ht="20.100000000000001" customHeight="1" x14ac:dyDescent="0.25">
      <c r="A12" s="165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429">
        <f t="shared" si="0"/>
        <v>0</v>
      </c>
      <c r="O12" s="12"/>
    </row>
    <row r="13" spans="1:15" ht="20.100000000000001" customHeight="1" x14ac:dyDescent="0.25">
      <c r="A13" s="165" t="s">
        <v>168</v>
      </c>
      <c r="B13" s="284">
        <v>0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429">
        <f t="shared" si="0"/>
        <v>0</v>
      </c>
      <c r="O13" s="12"/>
    </row>
    <row r="14" spans="1:15" ht="20.100000000000001" customHeight="1" x14ac:dyDescent="0.25">
      <c r="A14" s="115" t="s">
        <v>169</v>
      </c>
      <c r="B14" s="284">
        <v>17.64</v>
      </c>
      <c r="C14" s="284">
        <v>9.82</v>
      </c>
      <c r="D14" s="284">
        <v>26.45</v>
      </c>
      <c r="E14" s="284">
        <v>19.77</v>
      </c>
      <c r="F14" s="284">
        <v>19.71</v>
      </c>
      <c r="G14" s="284">
        <v>23.21</v>
      </c>
      <c r="H14" s="284">
        <v>21.770000000000003</v>
      </c>
      <c r="I14" s="284">
        <v>21.83</v>
      </c>
      <c r="J14" s="284">
        <v>16.829999999999998</v>
      </c>
      <c r="K14" s="284">
        <v>30.3</v>
      </c>
      <c r="L14" s="284">
        <v>8.879999999999999</v>
      </c>
      <c r="M14" s="284">
        <v>3.4400000000000004</v>
      </c>
      <c r="N14" s="429">
        <f t="shared" si="0"/>
        <v>219.64999999999998</v>
      </c>
      <c r="O14" s="12"/>
    </row>
    <row r="15" spans="1:15" ht="20.100000000000001" customHeight="1" x14ac:dyDescent="0.25">
      <c r="A15" s="115" t="s">
        <v>304</v>
      </c>
      <c r="B15" s="284">
        <v>11</v>
      </c>
      <c r="C15" s="284">
        <v>13.08</v>
      </c>
      <c r="D15" s="284">
        <v>11.5</v>
      </c>
      <c r="E15" s="284">
        <v>13.28</v>
      </c>
      <c r="F15" s="284">
        <v>15.42</v>
      </c>
      <c r="G15" s="284">
        <v>18.98</v>
      </c>
      <c r="H15" s="388">
        <v>19.93</v>
      </c>
      <c r="I15" s="388">
        <v>20.86</v>
      </c>
      <c r="J15" s="388">
        <v>17.71</v>
      </c>
      <c r="K15" s="388">
        <v>14.25</v>
      </c>
      <c r="L15" s="388">
        <v>14.5</v>
      </c>
      <c r="M15" s="388">
        <v>15.61</v>
      </c>
      <c r="N15" s="429">
        <f t="shared" si="0"/>
        <v>186.12</v>
      </c>
      <c r="O15" s="12"/>
    </row>
    <row r="16" spans="1:15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388">
        <v>0</v>
      </c>
      <c r="I16" s="388">
        <v>0</v>
      </c>
      <c r="J16" s="388">
        <v>0</v>
      </c>
      <c r="K16" s="388">
        <v>0</v>
      </c>
      <c r="L16" s="388">
        <v>0</v>
      </c>
      <c r="M16" s="388">
        <v>0</v>
      </c>
      <c r="N16" s="429">
        <f t="shared" si="0"/>
        <v>0</v>
      </c>
      <c r="O16" s="38"/>
    </row>
    <row r="17" spans="1:16" ht="20.100000000000001" customHeight="1" x14ac:dyDescent="0.25">
      <c r="A17" s="165" t="s">
        <v>175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429">
        <f t="shared" si="0"/>
        <v>0</v>
      </c>
      <c r="O17" s="38"/>
    </row>
    <row r="18" spans="1:16" s="177" customFormat="1" ht="20.100000000000001" customHeight="1" x14ac:dyDescent="0.25">
      <c r="A18" s="176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429">
        <f t="shared" si="0"/>
        <v>0</v>
      </c>
      <c r="P18" s="242"/>
    </row>
    <row r="19" spans="1:16" s="75" customFormat="1" ht="20.100000000000001" customHeight="1" x14ac:dyDescent="0.2">
      <c r="A19" s="195" t="s">
        <v>22</v>
      </c>
      <c r="B19" s="367">
        <f>SUM(B5:B18)</f>
        <v>28.64</v>
      </c>
      <c r="C19" s="367">
        <f t="shared" ref="C19:M19" si="1">SUM(C5:C18)</f>
        <v>22.9</v>
      </c>
      <c r="D19" s="367">
        <f t="shared" si="1"/>
        <v>37.950000000000003</v>
      </c>
      <c r="E19" s="367">
        <f t="shared" si="1"/>
        <v>33.449999999999996</v>
      </c>
      <c r="F19" s="367">
        <f t="shared" si="1"/>
        <v>35.130000000000003</v>
      </c>
      <c r="G19" s="367">
        <f t="shared" si="1"/>
        <v>42.69</v>
      </c>
      <c r="H19" s="367">
        <f t="shared" si="1"/>
        <v>42.900000000000006</v>
      </c>
      <c r="I19" s="367">
        <f t="shared" si="1"/>
        <v>43.39</v>
      </c>
      <c r="J19" s="367">
        <f t="shared" si="1"/>
        <v>34.54</v>
      </c>
      <c r="K19" s="367">
        <f t="shared" si="1"/>
        <v>45.05</v>
      </c>
      <c r="L19" s="367">
        <f t="shared" si="1"/>
        <v>23.38</v>
      </c>
      <c r="M19" s="367">
        <f t="shared" si="1"/>
        <v>19.05</v>
      </c>
      <c r="N19" s="429">
        <f t="shared" ref="N19" si="2">SUM(B19:M19)</f>
        <v>409.07000000000005</v>
      </c>
      <c r="O19" s="57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I32" sqref="I32"/>
    </sheetView>
  </sheetViews>
  <sheetFormatPr baseColWidth="10" defaultColWidth="11.42578125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498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75" customFormat="1" ht="12.75" x14ac:dyDescent="0.2">
      <c r="A8" s="257" t="s">
        <v>92</v>
      </c>
      <c r="B8" s="61"/>
      <c r="C8" s="61"/>
      <c r="D8" s="61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45" t="s">
        <v>93</v>
      </c>
      <c r="C10" s="246"/>
      <c r="D10" s="247" t="s">
        <v>94</v>
      </c>
    </row>
    <row r="11" spans="1:4" ht="15" x14ac:dyDescent="0.25">
      <c r="A11" s="4"/>
      <c r="B11" s="248" t="s">
        <v>309</v>
      </c>
      <c r="C11" s="249" t="s">
        <v>310</v>
      </c>
      <c r="D11" s="250" t="s">
        <v>311</v>
      </c>
    </row>
    <row r="12" spans="1:4" ht="25.5" customHeight="1" thickBot="1" x14ac:dyDescent="0.3">
      <c r="A12" s="4"/>
      <c r="B12" s="488">
        <f>+'3'!B23</f>
        <v>119325.65091409755</v>
      </c>
      <c r="C12" s="489">
        <f>+'3'!C23</f>
        <v>1250386.2076666718</v>
      </c>
      <c r="D12" s="490">
        <f>+'3'!D23</f>
        <v>11141825.280999999</v>
      </c>
    </row>
    <row r="13" spans="1:4" x14ac:dyDescent="0.25">
      <c r="A13" s="4"/>
      <c r="B13" s="4"/>
      <c r="C13" s="4"/>
      <c r="D13" s="4"/>
    </row>
    <row r="14" spans="1:4" x14ac:dyDescent="0.25">
      <c r="A14" s="4"/>
      <c r="B14" s="3" t="s">
        <v>70</v>
      </c>
      <c r="C14" s="4"/>
      <c r="D14" s="4"/>
    </row>
    <row r="15" spans="1:4" x14ac:dyDescent="0.25">
      <c r="A15" s="4"/>
      <c r="B15" s="3" t="s">
        <v>95</v>
      </c>
      <c r="C15" s="4"/>
      <c r="D15" s="4"/>
    </row>
    <row r="16" spans="1:4" x14ac:dyDescent="0.25">
      <c r="A16" s="4"/>
      <c r="B16" s="4"/>
      <c r="C16" s="4"/>
      <c r="D16" s="4"/>
    </row>
    <row r="17" spans="1:5" x14ac:dyDescent="0.25">
      <c r="A17" s="4"/>
      <c r="B17" s="4"/>
      <c r="C17" s="4"/>
      <c r="D17" s="4"/>
    </row>
    <row r="18" spans="1:5" s="75" customFormat="1" ht="12.75" x14ac:dyDescent="0.2">
      <c r="A18" s="257" t="s">
        <v>63</v>
      </c>
      <c r="B18" s="61"/>
      <c r="C18" s="61"/>
      <c r="D18" s="61"/>
    </row>
    <row r="19" spans="1:5" ht="14.25" thickBot="1" x14ac:dyDescent="0.3">
      <c r="A19" s="4"/>
      <c r="B19" s="4"/>
      <c r="C19" s="4"/>
      <c r="D19" s="4"/>
    </row>
    <row r="20" spans="1:5" ht="15.75" customHeight="1" x14ac:dyDescent="0.25">
      <c r="A20" s="4"/>
      <c r="B20" s="251" t="s">
        <v>214</v>
      </c>
      <c r="C20" s="580" t="s">
        <v>310</v>
      </c>
      <c r="D20" s="247" t="s">
        <v>96</v>
      </c>
    </row>
    <row r="21" spans="1:5" ht="15" x14ac:dyDescent="0.25">
      <c r="A21" s="4"/>
      <c r="B21" s="252" t="s">
        <v>312</v>
      </c>
      <c r="C21" s="581"/>
      <c r="D21" s="250" t="s">
        <v>313</v>
      </c>
    </row>
    <row r="22" spans="1:5" ht="27" customHeight="1" thickBot="1" x14ac:dyDescent="0.3">
      <c r="A22" s="4"/>
      <c r="B22" s="488">
        <f>+'3'!B31</f>
        <v>139628.53899999999</v>
      </c>
      <c r="C22" s="489">
        <f>+'3'!E31</f>
        <v>1785037</v>
      </c>
      <c r="D22" s="490">
        <f>+'3'!C31</f>
        <v>10036929.352000002</v>
      </c>
      <c r="E22" s="170"/>
    </row>
    <row r="23" spans="1:5" x14ac:dyDescent="0.25">
      <c r="A23" s="4"/>
      <c r="B23" s="4"/>
      <c r="C23" s="4"/>
      <c r="D23" s="4"/>
    </row>
    <row r="24" spans="1:5" x14ac:dyDescent="0.25">
      <c r="A24" s="4"/>
      <c r="B24" s="4"/>
      <c r="C24" s="4"/>
      <c r="D24" s="4"/>
    </row>
    <row r="25" spans="1:5" x14ac:dyDescent="0.25">
      <c r="A25" s="4"/>
      <c r="B25" s="4"/>
      <c r="C25" s="4"/>
      <c r="D25" s="4"/>
    </row>
    <row r="26" spans="1:5" s="75" customFormat="1" ht="12.75" x14ac:dyDescent="0.2">
      <c r="A26" s="257" t="s">
        <v>97</v>
      </c>
      <c r="B26" s="61"/>
      <c r="C26" s="61"/>
      <c r="D26" s="6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53" t="s">
        <v>314</v>
      </c>
      <c r="C28" s="254"/>
      <c r="D28" s="255" t="s">
        <v>315</v>
      </c>
    </row>
    <row r="29" spans="1:5" ht="34.5" customHeight="1" thickBot="1" x14ac:dyDescent="0.3">
      <c r="A29" s="4"/>
      <c r="B29" s="582">
        <f>'5'!F109</f>
        <v>12497987.533100361</v>
      </c>
      <c r="C29" s="583"/>
      <c r="D29" s="256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R24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65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26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  <c r="P4" s="73"/>
      <c r="Q4" s="73"/>
    </row>
    <row r="5" spans="1:17" s="20" customFormat="1" ht="20.100000000000001" customHeight="1" x14ac:dyDescent="0.3">
      <c r="A5" s="115" t="s">
        <v>161</v>
      </c>
      <c r="B5" s="285">
        <v>272197.15999999992</v>
      </c>
      <c r="C5" s="285">
        <v>264547.68999999994</v>
      </c>
      <c r="D5" s="285">
        <v>269297.76000000018</v>
      </c>
      <c r="E5" s="285">
        <v>248806.11999999997</v>
      </c>
      <c r="F5" s="285">
        <v>249830.14000000007</v>
      </c>
      <c r="G5" s="285">
        <v>231497.34999999998</v>
      </c>
      <c r="H5" s="285">
        <v>248832.59</v>
      </c>
      <c r="I5" s="285">
        <v>253600.63000000018</v>
      </c>
      <c r="J5" s="285">
        <v>242305.43000000002</v>
      </c>
      <c r="K5" s="285">
        <v>256368.71999999986</v>
      </c>
      <c r="L5" s="285">
        <v>252389.04999999978</v>
      </c>
      <c r="M5" s="285">
        <v>268852.71999999991</v>
      </c>
      <c r="N5" s="287">
        <f>+SUM(B5:M5)</f>
        <v>3058525.36</v>
      </c>
      <c r="P5" s="185"/>
      <c r="Q5" s="73"/>
    </row>
    <row r="6" spans="1:17" s="20" customFormat="1" ht="20.100000000000001" customHeight="1" x14ac:dyDescent="0.3">
      <c r="A6" s="115" t="s">
        <v>162</v>
      </c>
      <c r="B6" s="285">
        <v>117712.6</v>
      </c>
      <c r="C6" s="285">
        <v>114571.83000000003</v>
      </c>
      <c r="D6" s="285">
        <v>123651.07000000007</v>
      </c>
      <c r="E6" s="285">
        <v>114386.42999999996</v>
      </c>
      <c r="F6" s="285">
        <v>116985.46000000011</v>
      </c>
      <c r="G6" s="285">
        <v>111463.54000000002</v>
      </c>
      <c r="H6" s="285">
        <v>121592.62000000005</v>
      </c>
      <c r="I6" s="285">
        <v>127667.08999999994</v>
      </c>
      <c r="J6" s="285">
        <v>126989.65</v>
      </c>
      <c r="K6" s="285">
        <v>134718.53999999995</v>
      </c>
      <c r="L6" s="285">
        <v>133837.09</v>
      </c>
      <c r="M6" s="285">
        <v>145307.97999999995</v>
      </c>
      <c r="N6" s="287">
        <f t="shared" ref="N6:N18" si="0">+SUM(B6:M6)</f>
        <v>1488883.9000000004</v>
      </c>
      <c r="P6" s="185"/>
      <c r="Q6" s="73"/>
    </row>
    <row r="7" spans="1:17" s="20" customFormat="1" ht="20.100000000000001" customHeight="1" x14ac:dyDescent="0.3">
      <c r="A7" s="115" t="s">
        <v>163</v>
      </c>
      <c r="B7" s="285">
        <v>50833.479999999989</v>
      </c>
      <c r="C7" s="285">
        <v>50848.12000000001</v>
      </c>
      <c r="D7" s="285">
        <v>46825.240000000005</v>
      </c>
      <c r="E7" s="285">
        <v>40193.670000000035</v>
      </c>
      <c r="F7" s="285">
        <v>38286.900000000009</v>
      </c>
      <c r="G7" s="285">
        <v>35958.929999999986</v>
      </c>
      <c r="H7" s="285">
        <v>38127.07999999998</v>
      </c>
      <c r="I7" s="285">
        <v>37836.929999999978</v>
      </c>
      <c r="J7" s="285">
        <v>37519.479999999996</v>
      </c>
      <c r="K7" s="285">
        <v>40695.670000000013</v>
      </c>
      <c r="L7" s="285">
        <v>42133.39</v>
      </c>
      <c r="M7" s="285">
        <v>47342.190000000017</v>
      </c>
      <c r="N7" s="287">
        <f t="shared" si="0"/>
        <v>506601.08</v>
      </c>
      <c r="P7" s="185"/>
      <c r="Q7" s="73"/>
    </row>
    <row r="8" spans="1:17" s="20" customFormat="1" ht="20.100000000000001" customHeight="1" x14ac:dyDescent="0.3">
      <c r="A8" s="115" t="s">
        <v>184</v>
      </c>
      <c r="B8" s="285">
        <v>607.15999999999985</v>
      </c>
      <c r="C8" s="285">
        <v>528.24</v>
      </c>
      <c r="D8" s="285">
        <v>411.22999999999996</v>
      </c>
      <c r="E8" s="285">
        <v>421.34</v>
      </c>
      <c r="F8" s="285">
        <v>341.10999999999996</v>
      </c>
      <c r="G8" s="285">
        <v>245.61999999999998</v>
      </c>
      <c r="H8" s="285">
        <v>471.11</v>
      </c>
      <c r="I8" s="285">
        <v>344.28999999999996</v>
      </c>
      <c r="J8" s="285">
        <v>325.66000000000003</v>
      </c>
      <c r="K8" s="285">
        <v>402.04999999999995</v>
      </c>
      <c r="L8" s="285">
        <v>473.06</v>
      </c>
      <c r="M8" s="285">
        <v>373.33999999999992</v>
      </c>
      <c r="N8" s="287">
        <f t="shared" si="0"/>
        <v>4944.21</v>
      </c>
      <c r="P8" s="185"/>
      <c r="Q8" s="73"/>
    </row>
    <row r="9" spans="1:17" s="20" customFormat="1" ht="20.100000000000001" customHeight="1" x14ac:dyDescent="0.3">
      <c r="A9" s="115" t="s">
        <v>164</v>
      </c>
      <c r="B9" s="285">
        <v>150492.69999999998</v>
      </c>
      <c r="C9" s="285">
        <v>139019.59999999998</v>
      </c>
      <c r="D9" s="285">
        <v>136436.72</v>
      </c>
      <c r="E9" s="285">
        <v>116970.62000000001</v>
      </c>
      <c r="F9" s="285">
        <v>118466.88</v>
      </c>
      <c r="G9" s="285">
        <v>102709.64</v>
      </c>
      <c r="H9" s="285">
        <v>125943.20999999999</v>
      </c>
      <c r="I9" s="285">
        <v>123041.47</v>
      </c>
      <c r="J9" s="285">
        <v>124430.93000000001</v>
      </c>
      <c r="K9" s="285">
        <v>133822.06</v>
      </c>
      <c r="L9" s="285">
        <v>142896.54</v>
      </c>
      <c r="M9" s="285">
        <v>132204.31</v>
      </c>
      <c r="N9" s="287">
        <f t="shared" si="0"/>
        <v>1546434.68</v>
      </c>
      <c r="P9" s="185"/>
      <c r="Q9" s="73"/>
    </row>
    <row r="10" spans="1:17" s="20" customFormat="1" ht="20.100000000000001" customHeight="1" x14ac:dyDescent="0.3">
      <c r="A10" s="115" t="s">
        <v>165</v>
      </c>
      <c r="B10" s="285">
        <v>641.55000000000007</v>
      </c>
      <c r="C10" s="285">
        <v>575.96999999999991</v>
      </c>
      <c r="D10" s="285">
        <v>1845.6199999999994</v>
      </c>
      <c r="E10" s="285">
        <v>6711.34</v>
      </c>
      <c r="F10" s="285">
        <v>31043.000000000011</v>
      </c>
      <c r="G10" s="285">
        <v>30610.980000000003</v>
      </c>
      <c r="H10" s="285">
        <v>33860.729999999989</v>
      </c>
      <c r="I10" s="285">
        <v>26737.69</v>
      </c>
      <c r="J10" s="285">
        <v>9400.9299999999985</v>
      </c>
      <c r="K10" s="285">
        <v>3134.2999999999988</v>
      </c>
      <c r="L10" s="285">
        <v>1534.180000000001</v>
      </c>
      <c r="M10" s="285">
        <v>682.31000000000029</v>
      </c>
      <c r="N10" s="287">
        <f t="shared" si="0"/>
        <v>146778.59999999998</v>
      </c>
      <c r="P10" s="185"/>
      <c r="Q10" s="73"/>
    </row>
    <row r="11" spans="1:17" s="20" customFormat="1" ht="20.100000000000001" customHeight="1" x14ac:dyDescent="0.3">
      <c r="A11" s="115" t="s">
        <v>166</v>
      </c>
      <c r="B11" s="285">
        <v>7096.52</v>
      </c>
      <c r="C11" s="285">
        <v>10201.289999999999</v>
      </c>
      <c r="D11" s="285">
        <v>7290.93</v>
      </c>
      <c r="E11" s="285">
        <v>4573.5299999999988</v>
      </c>
      <c r="F11" s="285">
        <v>4056.76</v>
      </c>
      <c r="G11" s="285">
        <v>6418.7099999999991</v>
      </c>
      <c r="H11" s="285">
        <v>4514.1899999999996</v>
      </c>
      <c r="I11" s="285">
        <v>6113.1500000000005</v>
      </c>
      <c r="J11" s="285">
        <v>1618.3</v>
      </c>
      <c r="K11" s="285">
        <v>5086.2200000000012</v>
      </c>
      <c r="L11" s="285">
        <v>4118.18</v>
      </c>
      <c r="M11" s="285">
        <v>8421.5399999999991</v>
      </c>
      <c r="N11" s="287">
        <f t="shared" si="0"/>
        <v>69509.320000000007</v>
      </c>
      <c r="P11" s="185"/>
      <c r="Q11" s="73"/>
    </row>
    <row r="12" spans="1:17" s="20" customFormat="1" ht="20.100000000000001" customHeight="1" x14ac:dyDescent="0.3">
      <c r="A12" s="115" t="s">
        <v>167</v>
      </c>
      <c r="B12" s="285">
        <v>240.1</v>
      </c>
      <c r="C12" s="285">
        <v>320.44</v>
      </c>
      <c r="D12" s="285">
        <v>213.61</v>
      </c>
      <c r="E12" s="285">
        <v>240.4</v>
      </c>
      <c r="F12" s="285">
        <v>266.97000000000003</v>
      </c>
      <c r="G12" s="285">
        <v>160.26</v>
      </c>
      <c r="H12" s="285">
        <v>186.85</v>
      </c>
      <c r="I12" s="285">
        <v>240.34</v>
      </c>
      <c r="J12" s="285">
        <v>319.43</v>
      </c>
      <c r="K12" s="285">
        <v>293.66000000000003</v>
      </c>
      <c r="L12" s="285">
        <v>267.38</v>
      </c>
      <c r="M12" s="285">
        <v>346.5</v>
      </c>
      <c r="N12" s="287">
        <f t="shared" si="0"/>
        <v>3095.9399999999996</v>
      </c>
      <c r="P12" s="185"/>
      <c r="Q12" s="73"/>
    </row>
    <row r="13" spans="1:17" s="20" customFormat="1" ht="20.100000000000001" customHeight="1" x14ac:dyDescent="0.3">
      <c r="A13" s="115" t="s">
        <v>168</v>
      </c>
      <c r="B13" s="285">
        <v>30232.820000000007</v>
      </c>
      <c r="C13" s="285">
        <v>27916.059999999998</v>
      </c>
      <c r="D13" s="285">
        <v>33366.759999999995</v>
      </c>
      <c r="E13" s="285">
        <v>33639.729999999996</v>
      </c>
      <c r="F13" s="285">
        <v>36280.75</v>
      </c>
      <c r="G13" s="285">
        <v>34203.729999999989</v>
      </c>
      <c r="H13" s="285">
        <v>34735.360000000001</v>
      </c>
      <c r="I13" s="285">
        <v>27508.130000000005</v>
      </c>
      <c r="J13" s="285">
        <v>29480.15</v>
      </c>
      <c r="K13" s="285">
        <v>27925.960000000003</v>
      </c>
      <c r="L13" s="285">
        <v>27610.389999999996</v>
      </c>
      <c r="M13" s="285">
        <v>25899.929999999997</v>
      </c>
      <c r="N13" s="287">
        <f t="shared" si="0"/>
        <v>368799.77</v>
      </c>
      <c r="P13" s="185"/>
      <c r="Q13" s="73"/>
    </row>
    <row r="14" spans="1:17" s="20" customFormat="1" ht="20.100000000000001" customHeight="1" x14ac:dyDescent="0.3">
      <c r="A14" s="115" t="s">
        <v>169</v>
      </c>
      <c r="B14" s="285">
        <v>428864.9599999999</v>
      </c>
      <c r="C14" s="285">
        <v>428829.27000000031</v>
      </c>
      <c r="D14" s="285">
        <v>433553.60000000015</v>
      </c>
      <c r="E14" s="285">
        <v>434128.48000000016</v>
      </c>
      <c r="F14" s="285">
        <v>420013.14999999979</v>
      </c>
      <c r="G14" s="285">
        <v>372919.38000000024</v>
      </c>
      <c r="H14" s="285">
        <v>422333.03999999986</v>
      </c>
      <c r="I14" s="285">
        <v>441028.89000000025</v>
      </c>
      <c r="J14" s="285">
        <v>384733.71000000008</v>
      </c>
      <c r="K14" s="285">
        <v>454868.1299999996</v>
      </c>
      <c r="L14" s="285">
        <v>440298.62</v>
      </c>
      <c r="M14" s="285">
        <v>459765.02000000014</v>
      </c>
      <c r="N14" s="287">
        <f t="shared" si="0"/>
        <v>5121336.2500000009</v>
      </c>
      <c r="P14" s="185"/>
      <c r="Q14" s="73"/>
    </row>
    <row r="15" spans="1:17" s="20" customFormat="1" ht="20.100000000000001" customHeight="1" x14ac:dyDescent="0.3">
      <c r="A15" s="115" t="s">
        <v>304</v>
      </c>
      <c r="B15" s="285">
        <v>444352.36000000004</v>
      </c>
      <c r="C15" s="285">
        <v>424974.16999999975</v>
      </c>
      <c r="D15" s="285">
        <v>424580.70000000024</v>
      </c>
      <c r="E15" s="285">
        <v>423434.4099999998</v>
      </c>
      <c r="F15" s="285">
        <v>433999.82000000012</v>
      </c>
      <c r="G15" s="285">
        <v>398821.89999999997</v>
      </c>
      <c r="H15" s="285">
        <v>433153.47999999986</v>
      </c>
      <c r="I15" s="285">
        <v>444064.4</v>
      </c>
      <c r="J15" s="285">
        <v>415009.02999999991</v>
      </c>
      <c r="K15" s="285">
        <v>455272.33999999997</v>
      </c>
      <c r="L15" s="285">
        <v>447916.24999999994</v>
      </c>
      <c r="M15" s="285">
        <v>464660.00999999995</v>
      </c>
      <c r="N15" s="287">
        <f t="shared" si="0"/>
        <v>5210238.8699999992</v>
      </c>
      <c r="P15" s="185"/>
      <c r="Q15" s="73"/>
    </row>
    <row r="16" spans="1:17" s="20" customFormat="1" ht="20.100000000000001" customHeight="1" x14ac:dyDescent="0.3">
      <c r="A16" s="115" t="s">
        <v>305</v>
      </c>
      <c r="B16" s="285">
        <v>0</v>
      </c>
      <c r="C16" s="285">
        <v>0</v>
      </c>
      <c r="D16" s="285">
        <v>0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0</v>
      </c>
      <c r="N16" s="287">
        <f t="shared" si="0"/>
        <v>0</v>
      </c>
      <c r="P16" s="185"/>
      <c r="Q16" s="73"/>
    </row>
    <row r="17" spans="1:18" s="20" customFormat="1" ht="20.100000000000001" customHeight="1" x14ac:dyDescent="0.3">
      <c r="A17" s="115" t="s">
        <v>175</v>
      </c>
      <c r="B17" s="285">
        <v>7477.03</v>
      </c>
      <c r="C17" s="285">
        <v>7040.3100000000013</v>
      </c>
      <c r="D17" s="285">
        <v>7842.95</v>
      </c>
      <c r="E17" s="285">
        <v>8215.31</v>
      </c>
      <c r="F17" s="285">
        <v>26853.07</v>
      </c>
      <c r="G17" s="285">
        <v>25286.639999999996</v>
      </c>
      <c r="H17" s="285">
        <v>28883.18</v>
      </c>
      <c r="I17" s="285">
        <v>25806.79</v>
      </c>
      <c r="J17" s="285">
        <v>25665.55</v>
      </c>
      <c r="K17" s="285">
        <v>17577.16</v>
      </c>
      <c r="L17" s="285">
        <v>10078.99</v>
      </c>
      <c r="M17" s="285">
        <v>9910.75</v>
      </c>
      <c r="N17" s="287">
        <f t="shared" si="0"/>
        <v>200637.72999999998</v>
      </c>
      <c r="P17" s="185"/>
      <c r="Q17" s="73"/>
    </row>
    <row r="18" spans="1:18" s="20" customFormat="1" ht="20.100000000000001" customHeight="1" x14ac:dyDescent="0.3">
      <c r="A18" s="115" t="s">
        <v>388</v>
      </c>
      <c r="B18" s="285">
        <v>0</v>
      </c>
      <c r="C18" s="285">
        <v>0</v>
      </c>
      <c r="D18" s="285">
        <v>0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7">
        <f t="shared" si="0"/>
        <v>0</v>
      </c>
      <c r="P18" s="185"/>
      <c r="Q18" s="73"/>
    </row>
    <row r="19" spans="1:18" s="65" customFormat="1" ht="20.100000000000001" customHeight="1" x14ac:dyDescent="0.25">
      <c r="A19" s="196" t="s">
        <v>22</v>
      </c>
      <c r="B19" s="288">
        <f>+SUM(B5:B18)</f>
        <v>1510748.44</v>
      </c>
      <c r="C19" s="288">
        <f t="shared" ref="C19:M19" si="1">+SUM(C5:C18)</f>
        <v>1469372.99</v>
      </c>
      <c r="D19" s="288">
        <f t="shared" si="1"/>
        <v>1485316.1900000006</v>
      </c>
      <c r="E19" s="288">
        <f t="shared" si="1"/>
        <v>1431721.38</v>
      </c>
      <c r="F19" s="288">
        <f t="shared" si="1"/>
        <v>1476424.0100000002</v>
      </c>
      <c r="G19" s="288">
        <f t="shared" si="1"/>
        <v>1350296.6800000002</v>
      </c>
      <c r="H19" s="288">
        <f t="shared" si="1"/>
        <v>1492633.4399999997</v>
      </c>
      <c r="I19" s="288">
        <f t="shared" si="1"/>
        <v>1513989.8000000003</v>
      </c>
      <c r="J19" s="288">
        <f t="shared" si="1"/>
        <v>1397798.2500000002</v>
      </c>
      <c r="K19" s="288">
        <f t="shared" si="1"/>
        <v>1530164.8099999994</v>
      </c>
      <c r="L19" s="288">
        <f t="shared" si="1"/>
        <v>1503553.1199999999</v>
      </c>
      <c r="M19" s="288">
        <f t="shared" si="1"/>
        <v>1563766.6</v>
      </c>
      <c r="N19" s="287">
        <f t="shared" ref="N19" si="2">+SUM(B19:M19)</f>
        <v>17725785.709999997</v>
      </c>
      <c r="P19" s="185"/>
      <c r="Q19" s="73"/>
      <c r="R19" s="20"/>
    </row>
    <row r="20" spans="1:18" x14ac:dyDescent="0.25">
      <c r="M20" s="27"/>
    </row>
    <row r="21" spans="1:18" x14ac:dyDescent="0.25">
      <c r="N21" s="170"/>
    </row>
    <row r="24" spans="1:18" x14ac:dyDescent="0.25">
      <c r="N24" s="384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zoomScale="75" zoomScaleNormal="75" workbookViewId="0">
      <selection activeCell="I32" sqref="I32"/>
    </sheetView>
  </sheetViews>
  <sheetFormatPr baseColWidth="10" defaultColWidth="11.42578125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23" t="s">
        <v>492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55" ht="13.5" customHeight="1" x14ac:dyDescent="0.25">
      <c r="A4" s="12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R4" s="27">
        <f>SUM(B4:Q4)</f>
        <v>0</v>
      </c>
    </row>
    <row r="5" spans="1:255" s="124" customFormat="1" ht="53.25" customHeight="1" x14ac:dyDescent="0.2">
      <c r="A5" s="160" t="s">
        <v>101</v>
      </c>
      <c r="B5" s="160" t="s">
        <v>189</v>
      </c>
      <c r="C5" s="160" t="s">
        <v>190</v>
      </c>
      <c r="D5" s="160" t="s">
        <v>191</v>
      </c>
      <c r="E5" s="160" t="s">
        <v>192</v>
      </c>
      <c r="F5" s="160" t="s">
        <v>193</v>
      </c>
      <c r="G5" s="160" t="s">
        <v>194</v>
      </c>
      <c r="H5" s="160" t="s">
        <v>195</v>
      </c>
      <c r="I5" s="160" t="s">
        <v>196</v>
      </c>
      <c r="J5" s="160" t="s">
        <v>395</v>
      </c>
      <c r="K5" s="160" t="s">
        <v>197</v>
      </c>
      <c r="L5" s="160" t="s">
        <v>198</v>
      </c>
      <c r="M5" s="160" t="s">
        <v>199</v>
      </c>
      <c r="N5" s="160" t="s">
        <v>200</v>
      </c>
      <c r="O5" s="160" t="s">
        <v>201</v>
      </c>
      <c r="P5" s="160" t="s">
        <v>202</v>
      </c>
      <c r="Q5" s="160" t="s">
        <v>35</v>
      </c>
      <c r="R5" s="160" t="s">
        <v>22</v>
      </c>
    </row>
    <row r="6" spans="1:255" ht="20.100000000000001" customHeight="1" x14ac:dyDescent="0.3">
      <c r="A6" s="159" t="s">
        <v>161</v>
      </c>
      <c r="B6" s="285">
        <v>27019.520000000004</v>
      </c>
      <c r="C6" s="285">
        <v>36288.600000000013</v>
      </c>
      <c r="D6" s="285">
        <v>88125.500000000044</v>
      </c>
      <c r="E6" s="285">
        <v>57587.130000000012</v>
      </c>
      <c r="F6" s="285">
        <v>152426.74</v>
      </c>
      <c r="G6" s="285">
        <v>359064.23800000001</v>
      </c>
      <c r="H6" s="285">
        <v>185831.72999999998</v>
      </c>
      <c r="I6" s="285">
        <v>191628.52499999976</v>
      </c>
      <c r="J6" s="285">
        <v>86051.059999999983</v>
      </c>
      <c r="K6" s="285">
        <v>294362.05999999994</v>
      </c>
      <c r="L6" s="285">
        <v>184694.48000000004</v>
      </c>
      <c r="M6" s="285">
        <v>67505.38</v>
      </c>
      <c r="N6" s="285">
        <v>173938.50000000006</v>
      </c>
      <c r="O6" s="285">
        <v>24137.900000000005</v>
      </c>
      <c r="P6" s="285">
        <v>35103.869999999995</v>
      </c>
      <c r="Q6" s="285">
        <v>1096370.906999998</v>
      </c>
      <c r="R6" s="288">
        <f>+SUM(B6:Q6)</f>
        <v>3060136.1399999978</v>
      </c>
      <c r="S6" s="27"/>
      <c r="T6" s="27"/>
    </row>
    <row r="7" spans="1:255" ht="20.100000000000001" customHeight="1" x14ac:dyDescent="0.3">
      <c r="A7" s="159" t="s">
        <v>162</v>
      </c>
      <c r="B7" s="285">
        <v>10779.7</v>
      </c>
      <c r="C7" s="285">
        <v>30894.310000000005</v>
      </c>
      <c r="D7" s="285">
        <v>62946.989999999991</v>
      </c>
      <c r="E7" s="285">
        <v>26655.870000000006</v>
      </c>
      <c r="F7" s="285">
        <v>75348.499999999985</v>
      </c>
      <c r="G7" s="285">
        <v>140627.20999999993</v>
      </c>
      <c r="H7" s="285">
        <v>62043.240000000005</v>
      </c>
      <c r="I7" s="285">
        <v>87719.839999999967</v>
      </c>
      <c r="J7" s="285">
        <v>42795.840000000004</v>
      </c>
      <c r="K7" s="285">
        <v>105537.20999999996</v>
      </c>
      <c r="L7" s="285">
        <v>60925.48000000004</v>
      </c>
      <c r="M7" s="285">
        <v>34580.120000000017</v>
      </c>
      <c r="N7" s="285">
        <v>69659.020000000062</v>
      </c>
      <c r="O7" s="285">
        <v>6796.8199999999988</v>
      </c>
      <c r="P7" s="285">
        <v>6251</v>
      </c>
      <c r="Q7" s="285">
        <v>665322.75000000023</v>
      </c>
      <c r="R7" s="288">
        <f t="shared" ref="R7:R19" si="0">+SUM(B7:Q7)</f>
        <v>1488883.9000000001</v>
      </c>
      <c r="S7" s="27"/>
      <c r="T7" s="27"/>
    </row>
    <row r="8" spans="1:255" ht="20.100000000000001" customHeight="1" x14ac:dyDescent="0.3">
      <c r="A8" s="159" t="s">
        <v>163</v>
      </c>
      <c r="B8" s="285">
        <v>8630.1400000000012</v>
      </c>
      <c r="C8" s="285">
        <v>10193.169999999995</v>
      </c>
      <c r="D8" s="285">
        <v>18797.12000000001</v>
      </c>
      <c r="E8" s="285">
        <v>11309.43999999999</v>
      </c>
      <c r="F8" s="285">
        <v>28501.919999999998</v>
      </c>
      <c r="G8" s="285">
        <v>49263.968000000081</v>
      </c>
      <c r="H8" s="285">
        <v>32852.600000000013</v>
      </c>
      <c r="I8" s="285">
        <v>28338.640000000014</v>
      </c>
      <c r="J8" s="285">
        <v>12035.859999999999</v>
      </c>
      <c r="K8" s="285">
        <v>39844.37999999999</v>
      </c>
      <c r="L8" s="285">
        <v>38603.790000000015</v>
      </c>
      <c r="M8" s="285">
        <v>12391.550000000012</v>
      </c>
      <c r="N8" s="285">
        <v>40167.519999999997</v>
      </c>
      <c r="O8" s="285">
        <v>4398.4200000000028</v>
      </c>
      <c r="P8" s="285">
        <v>5172.0299999999979</v>
      </c>
      <c r="Q8" s="285">
        <v>166460.20600000003</v>
      </c>
      <c r="R8" s="288">
        <f t="shared" si="0"/>
        <v>506960.75400000007</v>
      </c>
      <c r="S8" s="27"/>
      <c r="T8" s="27"/>
    </row>
    <row r="9" spans="1:255" ht="23.25" customHeight="1" x14ac:dyDescent="0.3">
      <c r="A9" s="159" t="s">
        <v>184</v>
      </c>
      <c r="B9" s="285">
        <v>8.25</v>
      </c>
      <c r="C9" s="285">
        <v>63.75</v>
      </c>
      <c r="D9" s="285">
        <v>18.7</v>
      </c>
      <c r="E9" s="285">
        <v>28.02</v>
      </c>
      <c r="F9" s="285">
        <v>112.61</v>
      </c>
      <c r="G9" s="285">
        <v>279.10000000000002</v>
      </c>
      <c r="H9" s="285">
        <v>128.57999999999998</v>
      </c>
      <c r="I9" s="285">
        <v>140.75</v>
      </c>
      <c r="J9" s="285">
        <v>105.64</v>
      </c>
      <c r="K9" s="285">
        <v>280.53999999999996</v>
      </c>
      <c r="L9" s="285">
        <v>338.62000000000006</v>
      </c>
      <c r="M9" s="285">
        <v>63</v>
      </c>
      <c r="N9" s="285">
        <v>1196.8700000000003</v>
      </c>
      <c r="O9" s="285">
        <v>146.00000000000003</v>
      </c>
      <c r="P9" s="285">
        <v>0</v>
      </c>
      <c r="Q9" s="285">
        <v>2033.7800000000002</v>
      </c>
      <c r="R9" s="288">
        <f t="shared" si="0"/>
        <v>4944.2100000000009</v>
      </c>
      <c r="S9" s="27"/>
      <c r="T9" s="27"/>
    </row>
    <row r="10" spans="1:255" ht="20.100000000000001" customHeight="1" x14ac:dyDescent="0.3">
      <c r="A10" s="159" t="s">
        <v>164</v>
      </c>
      <c r="B10" s="285">
        <v>12100.919999999998</v>
      </c>
      <c r="C10" s="285">
        <v>38212.94</v>
      </c>
      <c r="D10" s="285">
        <v>79303.159999999989</v>
      </c>
      <c r="E10" s="285">
        <v>1068.25</v>
      </c>
      <c r="F10" s="285">
        <v>6019.6500000000015</v>
      </c>
      <c r="G10" s="285">
        <v>8953.89</v>
      </c>
      <c r="H10" s="285">
        <v>518.17000000000007</v>
      </c>
      <c r="I10" s="285">
        <v>518.1099999999999</v>
      </c>
      <c r="J10" s="285">
        <v>226.07</v>
      </c>
      <c r="K10" s="285">
        <v>28499.760000000002</v>
      </c>
      <c r="L10" s="285">
        <v>5038.7599999999993</v>
      </c>
      <c r="M10" s="285">
        <v>100</v>
      </c>
      <c r="N10" s="285">
        <v>40408.400000000001</v>
      </c>
      <c r="O10" s="285">
        <v>1715.8900000000003</v>
      </c>
      <c r="P10" s="285">
        <v>25311.18</v>
      </c>
      <c r="Q10" s="285">
        <v>1304160.74</v>
      </c>
      <c r="R10" s="288">
        <f t="shared" si="0"/>
        <v>1552155.8900000001</v>
      </c>
      <c r="S10" s="27"/>
      <c r="T10" s="27"/>
    </row>
    <row r="11" spans="1:255" ht="20.100000000000001" customHeight="1" x14ac:dyDescent="0.3">
      <c r="A11" s="159" t="s">
        <v>165</v>
      </c>
      <c r="B11" s="285">
        <v>14.959999999999999</v>
      </c>
      <c r="C11" s="285">
        <v>66.3</v>
      </c>
      <c r="D11" s="285">
        <v>157.85000000000005</v>
      </c>
      <c r="E11" s="285">
        <v>125.03</v>
      </c>
      <c r="F11" s="285">
        <v>1197.0100000000007</v>
      </c>
      <c r="G11" s="285">
        <v>8210.0799999999981</v>
      </c>
      <c r="H11" s="285">
        <v>13031.900000000011</v>
      </c>
      <c r="I11" s="285">
        <v>9362.0200000000023</v>
      </c>
      <c r="J11" s="285">
        <v>4321.8999999999978</v>
      </c>
      <c r="K11" s="285">
        <v>11241.960000000003</v>
      </c>
      <c r="L11" s="285">
        <v>7573.8400000000011</v>
      </c>
      <c r="M11" s="285">
        <v>3335.35</v>
      </c>
      <c r="N11" s="285">
        <v>10355.570000000002</v>
      </c>
      <c r="O11" s="285">
        <v>4045.2700000000013</v>
      </c>
      <c r="P11" s="285">
        <v>0</v>
      </c>
      <c r="Q11" s="285">
        <v>73739.560000000041</v>
      </c>
      <c r="R11" s="288">
        <f t="shared" si="0"/>
        <v>146778.60000000009</v>
      </c>
      <c r="S11" s="27"/>
      <c r="T11" s="27"/>
    </row>
    <row r="12" spans="1:255" ht="20.100000000000001" customHeight="1" x14ac:dyDescent="0.3">
      <c r="A12" s="159" t="s">
        <v>166</v>
      </c>
      <c r="B12" s="285">
        <v>0</v>
      </c>
      <c r="C12" s="285">
        <v>0</v>
      </c>
      <c r="D12" s="285">
        <v>0</v>
      </c>
      <c r="E12" s="285">
        <v>4810.6100000000006</v>
      </c>
      <c r="F12" s="285">
        <v>0</v>
      </c>
      <c r="G12" s="285">
        <v>29357.100000000002</v>
      </c>
      <c r="H12" s="285">
        <v>1065.0899999999997</v>
      </c>
      <c r="I12" s="285">
        <v>0</v>
      </c>
      <c r="J12" s="285">
        <v>9.92</v>
      </c>
      <c r="K12" s="285">
        <v>4037.16</v>
      </c>
      <c r="L12" s="285">
        <v>0</v>
      </c>
      <c r="M12" s="285">
        <v>1678.4999999999998</v>
      </c>
      <c r="N12" s="285">
        <v>647.91</v>
      </c>
      <c r="O12" s="285">
        <v>0</v>
      </c>
      <c r="P12" s="285">
        <v>27875.87</v>
      </c>
      <c r="Q12" s="285">
        <v>27.16</v>
      </c>
      <c r="R12" s="288">
        <f t="shared" si="0"/>
        <v>69509.320000000007</v>
      </c>
      <c r="S12" s="27"/>
      <c r="T12" s="27"/>
    </row>
    <row r="13" spans="1:255" ht="20.100000000000001" customHeight="1" x14ac:dyDescent="0.3">
      <c r="A13" s="159" t="s">
        <v>167</v>
      </c>
      <c r="B13" s="285">
        <v>0</v>
      </c>
      <c r="C13" s="285">
        <v>0</v>
      </c>
      <c r="D13" s="285">
        <v>0</v>
      </c>
      <c r="E13" s="285">
        <v>0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3095.9399999999996</v>
      </c>
      <c r="N13" s="285">
        <v>0</v>
      </c>
      <c r="O13" s="285">
        <v>0</v>
      </c>
      <c r="P13" s="285">
        <v>0</v>
      </c>
      <c r="Q13" s="285">
        <v>0</v>
      </c>
      <c r="R13" s="288">
        <f t="shared" si="0"/>
        <v>3095.9399999999996</v>
      </c>
      <c r="S13" s="27"/>
      <c r="T13" s="27"/>
    </row>
    <row r="14" spans="1:255" ht="20.100000000000001" customHeight="1" x14ac:dyDescent="0.3">
      <c r="A14" s="159" t="s">
        <v>168</v>
      </c>
      <c r="B14" s="285">
        <v>10386.040000000001</v>
      </c>
      <c r="C14" s="285">
        <v>13639.339999999997</v>
      </c>
      <c r="D14" s="285">
        <v>31268.62</v>
      </c>
      <c r="E14" s="285">
        <v>21574.010000000006</v>
      </c>
      <c r="F14" s="285">
        <v>1556.0500000000002</v>
      </c>
      <c r="G14" s="285">
        <v>1516.4800000000002</v>
      </c>
      <c r="H14" s="285">
        <v>214.79</v>
      </c>
      <c r="I14" s="285">
        <v>23094.91</v>
      </c>
      <c r="J14" s="285">
        <v>43660.69</v>
      </c>
      <c r="K14" s="285">
        <v>150229.19</v>
      </c>
      <c r="L14" s="285">
        <v>22414.260000000002</v>
      </c>
      <c r="M14" s="285">
        <v>39133.06</v>
      </c>
      <c r="N14" s="285">
        <v>8853.49</v>
      </c>
      <c r="O14" s="285">
        <v>0</v>
      </c>
      <c r="P14" s="285">
        <v>0</v>
      </c>
      <c r="Q14" s="285">
        <v>1258.8399999999999</v>
      </c>
      <c r="R14" s="288">
        <f t="shared" si="0"/>
        <v>368799.77</v>
      </c>
      <c r="S14" s="27"/>
      <c r="T14" s="27"/>
    </row>
    <row r="15" spans="1:255" ht="20.100000000000001" customHeight="1" x14ac:dyDescent="0.3">
      <c r="A15" s="115" t="s">
        <v>169</v>
      </c>
      <c r="B15" s="285">
        <v>49749.640000000007</v>
      </c>
      <c r="C15" s="285">
        <v>87577.48</v>
      </c>
      <c r="D15" s="285">
        <v>287040.64999999997</v>
      </c>
      <c r="E15" s="285">
        <v>159620.53</v>
      </c>
      <c r="F15" s="285">
        <v>207055.02999999997</v>
      </c>
      <c r="G15" s="285">
        <v>487970.08999999991</v>
      </c>
      <c r="H15" s="285">
        <v>269998.24999999994</v>
      </c>
      <c r="I15" s="285">
        <v>295185.40999999997</v>
      </c>
      <c r="J15" s="285">
        <v>156777.06999999995</v>
      </c>
      <c r="K15" s="285">
        <v>384922.51</v>
      </c>
      <c r="L15" s="285">
        <v>218025.21999999997</v>
      </c>
      <c r="M15" s="285">
        <v>102647.69999999998</v>
      </c>
      <c r="N15" s="285">
        <v>242665.08000000002</v>
      </c>
      <c r="O15" s="285">
        <v>43223.869999999981</v>
      </c>
      <c r="P15" s="285">
        <v>43897.790000000008</v>
      </c>
      <c r="Q15" s="285">
        <v>2084979.9300000013</v>
      </c>
      <c r="R15" s="288">
        <f t="shared" si="0"/>
        <v>5121336.2500000009</v>
      </c>
      <c r="S15" s="27"/>
      <c r="T15" s="27"/>
    </row>
    <row r="16" spans="1:255" ht="20.100000000000001" customHeight="1" x14ac:dyDescent="0.3">
      <c r="A16" s="115" t="s">
        <v>304</v>
      </c>
      <c r="B16" s="285">
        <v>50200.359999999993</v>
      </c>
      <c r="C16" s="285">
        <v>401211.07000000012</v>
      </c>
      <c r="D16" s="285">
        <v>2024822.7499999998</v>
      </c>
      <c r="E16" s="285">
        <v>434452.55999999994</v>
      </c>
      <c r="F16" s="285">
        <v>285324.13</v>
      </c>
      <c r="G16" s="285">
        <v>203628.45199999999</v>
      </c>
      <c r="H16" s="285">
        <v>152135.31900000005</v>
      </c>
      <c r="I16" s="285">
        <v>246224.87900000002</v>
      </c>
      <c r="J16" s="285">
        <v>99325.170000000042</v>
      </c>
      <c r="K16" s="285">
        <v>386078.00800000009</v>
      </c>
      <c r="L16" s="285">
        <v>211920.07</v>
      </c>
      <c r="M16" s="285">
        <v>104669.71000000002</v>
      </c>
      <c r="N16" s="285">
        <v>457086.25000000017</v>
      </c>
      <c r="O16" s="285">
        <v>100456.21999999999</v>
      </c>
      <c r="P16" s="285">
        <v>94761.609999999971</v>
      </c>
      <c r="Q16" s="285">
        <v>41437.370999999992</v>
      </c>
      <c r="R16" s="288">
        <f t="shared" si="0"/>
        <v>5293733.9290000005</v>
      </c>
      <c r="S16" s="27"/>
      <c r="T16" s="27"/>
    </row>
    <row r="17" spans="1:20" ht="20.100000000000001" customHeight="1" x14ac:dyDescent="0.3">
      <c r="A17" s="115" t="s">
        <v>305</v>
      </c>
      <c r="B17" s="285">
        <v>0</v>
      </c>
      <c r="C17" s="285">
        <v>0</v>
      </c>
      <c r="D17" s="285">
        <v>0</v>
      </c>
      <c r="E17" s="285">
        <v>0</v>
      </c>
      <c r="F17" s="285">
        <v>0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5">
        <v>0</v>
      </c>
      <c r="P17" s="285">
        <v>0</v>
      </c>
      <c r="Q17" s="285">
        <v>0</v>
      </c>
      <c r="R17" s="288">
        <f t="shared" si="0"/>
        <v>0</v>
      </c>
      <c r="S17" s="27"/>
      <c r="T17" s="27"/>
    </row>
    <row r="18" spans="1:20" ht="20.100000000000001" customHeight="1" x14ac:dyDescent="0.3">
      <c r="A18" s="159" t="s">
        <v>175</v>
      </c>
      <c r="B18" s="285">
        <v>0</v>
      </c>
      <c r="C18" s="285">
        <v>44538.970000000008</v>
      </c>
      <c r="D18" s="285">
        <v>5362.26</v>
      </c>
      <c r="E18" s="285">
        <v>80141.399999999994</v>
      </c>
      <c r="F18" s="285">
        <v>240</v>
      </c>
      <c r="G18" s="285">
        <v>19504.400000000001</v>
      </c>
      <c r="H18" s="285">
        <v>9938.26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5">
        <v>0</v>
      </c>
      <c r="O18" s="285">
        <v>0</v>
      </c>
      <c r="P18" s="285">
        <v>0</v>
      </c>
      <c r="Q18" s="285">
        <v>40912.44000000001</v>
      </c>
      <c r="R18" s="288">
        <f t="shared" si="0"/>
        <v>200637.73</v>
      </c>
      <c r="S18" s="27"/>
      <c r="T18" s="27"/>
    </row>
    <row r="19" spans="1:20" s="20" customFormat="1" ht="20.100000000000001" customHeight="1" x14ac:dyDescent="0.3">
      <c r="A19" s="115" t="s">
        <v>388</v>
      </c>
      <c r="B19" s="285">
        <v>0</v>
      </c>
      <c r="C19" s="285">
        <v>0</v>
      </c>
      <c r="D19" s="285">
        <v>0</v>
      </c>
      <c r="E19" s="285">
        <v>0</v>
      </c>
      <c r="F19" s="285">
        <v>0</v>
      </c>
      <c r="G19" s="285">
        <v>10668.736000000003</v>
      </c>
      <c r="H19" s="285">
        <v>0</v>
      </c>
      <c r="I19" s="285">
        <v>0</v>
      </c>
      <c r="J19" s="285">
        <v>0</v>
      </c>
      <c r="K19" s="285">
        <v>0</v>
      </c>
      <c r="L19" s="285">
        <v>0</v>
      </c>
      <c r="M19" s="285">
        <v>0</v>
      </c>
      <c r="N19" s="285">
        <v>0</v>
      </c>
      <c r="O19" s="285">
        <v>0</v>
      </c>
      <c r="P19" s="285">
        <v>1815.2640000000001</v>
      </c>
      <c r="Q19" s="285">
        <v>0</v>
      </c>
      <c r="R19" s="288">
        <f t="shared" si="0"/>
        <v>12484.000000000004</v>
      </c>
    </row>
    <row r="20" spans="1:20" s="75" customFormat="1" ht="20.100000000000001" customHeight="1" x14ac:dyDescent="0.25">
      <c r="A20" s="196" t="s">
        <v>22</v>
      </c>
      <c r="B20" s="288">
        <f t="shared" ref="B20:Q20" si="1">+SUM(B6:B19)</f>
        <v>168889.53</v>
      </c>
      <c r="C20" s="288">
        <f t="shared" si="1"/>
        <v>662685.93000000017</v>
      </c>
      <c r="D20" s="288">
        <f t="shared" si="1"/>
        <v>2597843.5999999996</v>
      </c>
      <c r="E20" s="288">
        <f t="shared" si="1"/>
        <v>797372.85</v>
      </c>
      <c r="F20" s="288">
        <f t="shared" si="1"/>
        <v>757781.6399999999</v>
      </c>
      <c r="G20" s="288">
        <f t="shared" si="1"/>
        <v>1319043.7439999999</v>
      </c>
      <c r="H20" s="288">
        <f t="shared" si="1"/>
        <v>727757.929</v>
      </c>
      <c r="I20" s="288">
        <f t="shared" si="1"/>
        <v>882213.0839999998</v>
      </c>
      <c r="J20" s="288">
        <f t="shared" si="1"/>
        <v>445309.22</v>
      </c>
      <c r="K20" s="288">
        <f t="shared" si="1"/>
        <v>1405032.7779999999</v>
      </c>
      <c r="L20" s="288">
        <f t="shared" si="1"/>
        <v>749534.52000000025</v>
      </c>
      <c r="M20" s="288">
        <f t="shared" si="1"/>
        <v>369200.31000000006</v>
      </c>
      <c r="N20" s="288">
        <f t="shared" si="1"/>
        <v>1044978.6100000003</v>
      </c>
      <c r="O20" s="288">
        <f t="shared" si="1"/>
        <v>184920.38999999996</v>
      </c>
      <c r="P20" s="288">
        <f t="shared" si="1"/>
        <v>240188.61399999997</v>
      </c>
      <c r="Q20" s="288">
        <f t="shared" si="1"/>
        <v>5476703.6840000004</v>
      </c>
      <c r="R20" s="288">
        <f t="shared" ref="R20" si="2">+SUM(B20:Q20)</f>
        <v>17829456.433000002</v>
      </c>
      <c r="T20" s="27"/>
    </row>
    <row r="21" spans="1:20" ht="15" customHeight="1" x14ac:dyDescent="0.25"/>
    <row r="22" spans="1:20" ht="15" customHeight="1" x14ac:dyDescent="0.25">
      <c r="R22" s="480"/>
    </row>
    <row r="23" spans="1:20" ht="15" customHeight="1" x14ac:dyDescent="0.25"/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I32" sqref="I32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65" t="s">
        <v>491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65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75" customFormat="1" ht="53.25" customHeight="1" x14ac:dyDescent="0.2">
      <c r="A4" s="166" t="s">
        <v>101</v>
      </c>
      <c r="B4" s="166" t="s">
        <v>189</v>
      </c>
      <c r="C4" s="166" t="s">
        <v>190</v>
      </c>
      <c r="D4" s="166" t="s">
        <v>191</v>
      </c>
      <c r="E4" s="166" t="s">
        <v>192</v>
      </c>
      <c r="F4" s="166" t="s">
        <v>193</v>
      </c>
      <c r="G4" s="166" t="s">
        <v>194</v>
      </c>
      <c r="H4" s="166" t="s">
        <v>195</v>
      </c>
      <c r="I4" s="166" t="s">
        <v>196</v>
      </c>
      <c r="J4" s="166" t="s">
        <v>395</v>
      </c>
      <c r="K4" s="166" t="s">
        <v>197</v>
      </c>
      <c r="L4" s="166" t="s">
        <v>198</v>
      </c>
      <c r="M4" s="166" t="s">
        <v>328</v>
      </c>
      <c r="N4" s="166" t="s">
        <v>200</v>
      </c>
      <c r="O4" s="166" t="s">
        <v>201</v>
      </c>
      <c r="P4" s="166" t="s">
        <v>202</v>
      </c>
      <c r="Q4" s="166" t="s">
        <v>35</v>
      </c>
      <c r="R4" s="30" t="s">
        <v>22</v>
      </c>
    </row>
    <row r="5" spans="1:20" ht="20.100000000000001" customHeight="1" x14ac:dyDescent="0.3">
      <c r="A5" s="159" t="s">
        <v>161</v>
      </c>
      <c r="B5" s="289"/>
      <c r="C5" s="289"/>
      <c r="D5" s="289"/>
      <c r="E5" s="289"/>
      <c r="F5" s="289"/>
      <c r="G5" s="289">
        <v>716.87800000000004</v>
      </c>
      <c r="H5" s="289"/>
      <c r="I5" s="289">
        <v>539.7650000000001</v>
      </c>
      <c r="J5" s="289"/>
      <c r="K5" s="289"/>
      <c r="L5" s="289"/>
      <c r="M5" s="289"/>
      <c r="N5" s="289"/>
      <c r="O5" s="289"/>
      <c r="P5" s="289"/>
      <c r="Q5" s="289">
        <v>354.137</v>
      </c>
      <c r="R5" s="290">
        <f>SUM(B5:Q5)</f>
        <v>1610.78</v>
      </c>
      <c r="S5" s="384"/>
      <c r="T5" s="27"/>
    </row>
    <row r="6" spans="1:20" ht="20.100000000000001" customHeight="1" x14ac:dyDescent="0.3">
      <c r="A6" s="159" t="s">
        <v>162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90">
        <f t="shared" ref="R6:R19" si="0">SUM(B6:Q6)</f>
        <v>0</v>
      </c>
      <c r="S6" s="384"/>
      <c r="T6" s="27"/>
    </row>
    <row r="7" spans="1:20" ht="20.100000000000001" customHeight="1" x14ac:dyDescent="0.3">
      <c r="A7" s="159" t="s">
        <v>163</v>
      </c>
      <c r="B7" s="289"/>
      <c r="C7" s="289"/>
      <c r="D7" s="289"/>
      <c r="E7" s="289"/>
      <c r="F7" s="289"/>
      <c r="G7" s="289">
        <v>142.22800000000001</v>
      </c>
      <c r="H7" s="289"/>
      <c r="I7" s="289">
        <v>95.35</v>
      </c>
      <c r="J7" s="289"/>
      <c r="K7" s="289"/>
      <c r="L7" s="289"/>
      <c r="M7" s="289"/>
      <c r="N7" s="289"/>
      <c r="O7" s="289"/>
      <c r="P7" s="289"/>
      <c r="Q7" s="289">
        <v>122.096</v>
      </c>
      <c r="R7" s="290">
        <f t="shared" si="0"/>
        <v>359.67399999999998</v>
      </c>
      <c r="S7" s="384"/>
      <c r="T7" s="27"/>
    </row>
    <row r="8" spans="1:20" ht="20.100000000000001" customHeight="1" x14ac:dyDescent="0.3">
      <c r="A8" s="159" t="s">
        <v>184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90">
        <f t="shared" si="0"/>
        <v>0</v>
      </c>
      <c r="S8" s="384"/>
      <c r="T8" s="27"/>
    </row>
    <row r="9" spans="1:20" ht="20.100000000000001" customHeight="1" x14ac:dyDescent="0.3">
      <c r="A9" s="159" t="s">
        <v>164</v>
      </c>
      <c r="B9" s="289"/>
      <c r="C9" s="289"/>
      <c r="D9" s="289"/>
      <c r="E9" s="289"/>
      <c r="F9" s="289"/>
      <c r="G9" s="289">
        <v>5721.21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90">
        <f t="shared" si="0"/>
        <v>5721.21</v>
      </c>
      <c r="S9" s="384"/>
      <c r="T9" s="27"/>
    </row>
    <row r="10" spans="1:20" ht="20.100000000000001" customHeight="1" x14ac:dyDescent="0.3">
      <c r="A10" s="159" t="s">
        <v>165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90">
        <f t="shared" si="0"/>
        <v>0</v>
      </c>
      <c r="S10" s="384"/>
      <c r="T10" s="27"/>
    </row>
    <row r="11" spans="1:20" ht="20.100000000000001" customHeight="1" x14ac:dyDescent="0.3">
      <c r="A11" s="159" t="s">
        <v>166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90">
        <f t="shared" si="0"/>
        <v>0</v>
      </c>
      <c r="S11" s="384"/>
      <c r="T11" s="27"/>
    </row>
    <row r="12" spans="1:20" ht="20.100000000000001" customHeight="1" x14ac:dyDescent="0.3">
      <c r="A12" s="159" t="s">
        <v>167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90">
        <f t="shared" si="0"/>
        <v>0</v>
      </c>
      <c r="S12" s="384"/>
      <c r="T12" s="27"/>
    </row>
    <row r="13" spans="1:20" ht="20.100000000000001" customHeight="1" x14ac:dyDescent="0.3">
      <c r="A13" s="159" t="s">
        <v>168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90">
        <f t="shared" si="0"/>
        <v>0</v>
      </c>
      <c r="S13" s="384"/>
      <c r="T13" s="27"/>
    </row>
    <row r="14" spans="1:20" ht="20.100000000000001" customHeight="1" x14ac:dyDescent="0.3">
      <c r="A14" s="115" t="s">
        <v>169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90">
        <f t="shared" si="0"/>
        <v>0</v>
      </c>
      <c r="S14" s="384"/>
      <c r="T14" s="27"/>
    </row>
    <row r="15" spans="1:20" ht="20.100000000000001" customHeight="1" x14ac:dyDescent="0.3">
      <c r="A15" s="115" t="s">
        <v>304</v>
      </c>
      <c r="B15" s="289"/>
      <c r="C15" s="289"/>
      <c r="D15" s="289"/>
      <c r="E15" s="289"/>
      <c r="F15" s="289"/>
      <c r="G15" s="289">
        <v>8934.4219999999987</v>
      </c>
      <c r="H15" s="289">
        <v>10099.689</v>
      </c>
      <c r="I15" s="289">
        <v>3784.3290000000006</v>
      </c>
      <c r="J15" s="289"/>
      <c r="K15" s="289">
        <v>19093.908000000003</v>
      </c>
      <c r="L15" s="289"/>
      <c r="M15" s="289"/>
      <c r="N15" s="289"/>
      <c r="O15" s="289"/>
      <c r="P15" s="289">
        <v>145.34</v>
      </c>
      <c r="Q15" s="289">
        <v>41437.370999999992</v>
      </c>
      <c r="R15" s="290">
        <f t="shared" si="0"/>
        <v>83495.058999999979</v>
      </c>
      <c r="S15" s="384"/>
      <c r="T15" s="27"/>
    </row>
    <row r="16" spans="1:20" ht="20.100000000000001" customHeight="1" x14ac:dyDescent="0.3">
      <c r="A16" s="115" t="s">
        <v>305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90">
        <f t="shared" si="0"/>
        <v>0</v>
      </c>
      <c r="S16" s="384"/>
      <c r="T16" s="27"/>
    </row>
    <row r="17" spans="1:20" ht="20.100000000000001" customHeight="1" x14ac:dyDescent="0.3">
      <c r="A17" s="115" t="s">
        <v>175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90">
        <f t="shared" si="0"/>
        <v>0</v>
      </c>
      <c r="S17" s="384"/>
      <c r="T17" s="27"/>
    </row>
    <row r="18" spans="1:20" s="177" customFormat="1" ht="20.100000000000001" customHeight="1" x14ac:dyDescent="0.3">
      <c r="A18" s="176" t="s">
        <v>388</v>
      </c>
      <c r="B18" s="289"/>
      <c r="C18" s="289"/>
      <c r="D18" s="289"/>
      <c r="E18" s="289"/>
      <c r="F18" s="289"/>
      <c r="G18" s="289">
        <v>10668.736000000003</v>
      </c>
      <c r="H18" s="289"/>
      <c r="I18" s="289"/>
      <c r="J18" s="289"/>
      <c r="K18" s="289"/>
      <c r="L18" s="289"/>
      <c r="M18" s="289"/>
      <c r="N18" s="289"/>
      <c r="O18" s="289"/>
      <c r="P18" s="289">
        <v>1815.2640000000001</v>
      </c>
      <c r="Q18" s="289"/>
      <c r="R18" s="290">
        <f t="shared" si="0"/>
        <v>12484.000000000004</v>
      </c>
    </row>
    <row r="19" spans="1:20" s="75" customFormat="1" ht="20.100000000000001" customHeight="1" x14ac:dyDescent="0.25">
      <c r="A19" s="390" t="s">
        <v>22</v>
      </c>
      <c r="B19" s="374">
        <f>SUM(B5:B18)</f>
        <v>0</v>
      </c>
      <c r="C19" s="374">
        <f t="shared" ref="C19:Q19" si="1">SUM(C5:C18)</f>
        <v>0</v>
      </c>
      <c r="D19" s="374">
        <f t="shared" si="1"/>
        <v>0</v>
      </c>
      <c r="E19" s="374">
        <f t="shared" si="1"/>
        <v>0</v>
      </c>
      <c r="F19" s="374">
        <f t="shared" si="1"/>
        <v>0</v>
      </c>
      <c r="G19" s="374">
        <f t="shared" si="1"/>
        <v>26183.474000000002</v>
      </c>
      <c r="H19" s="374">
        <f t="shared" si="1"/>
        <v>10099.689</v>
      </c>
      <c r="I19" s="374">
        <f t="shared" si="1"/>
        <v>4419.4440000000004</v>
      </c>
      <c r="J19" s="374">
        <f t="shared" si="1"/>
        <v>0</v>
      </c>
      <c r="K19" s="374">
        <f t="shared" si="1"/>
        <v>19093.908000000003</v>
      </c>
      <c r="L19" s="374">
        <f t="shared" si="1"/>
        <v>0</v>
      </c>
      <c r="M19" s="374">
        <f t="shared" si="1"/>
        <v>0</v>
      </c>
      <c r="N19" s="374">
        <f t="shared" si="1"/>
        <v>0</v>
      </c>
      <c r="O19" s="374">
        <f t="shared" si="1"/>
        <v>0</v>
      </c>
      <c r="P19" s="374">
        <f t="shared" si="1"/>
        <v>1960.604</v>
      </c>
      <c r="Q19" s="374">
        <f t="shared" si="1"/>
        <v>41913.603999999992</v>
      </c>
      <c r="R19" s="290">
        <f t="shared" si="0"/>
        <v>103670.723</v>
      </c>
      <c r="S19" s="389"/>
      <c r="T19" s="27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I32" sqref="I32"/>
    </sheetView>
  </sheetViews>
  <sheetFormatPr baseColWidth="10" defaultColWidth="11.42578125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65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58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395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  <c r="S4" s="75"/>
      <c r="T4" s="75"/>
      <c r="U4" s="75"/>
      <c r="V4" s="75"/>
      <c r="W4" s="75"/>
    </row>
    <row r="5" spans="1:23" ht="20.100000000000001" customHeight="1" x14ac:dyDescent="0.25">
      <c r="A5" s="159" t="s">
        <v>161</v>
      </c>
      <c r="B5" s="284">
        <v>1202.7600000000002</v>
      </c>
      <c r="C5" s="284">
        <v>604.65</v>
      </c>
      <c r="D5" s="284">
        <v>1466.6</v>
      </c>
      <c r="E5" s="284">
        <v>304.07000000000011</v>
      </c>
      <c r="F5" s="284">
        <v>2523.8900000000003</v>
      </c>
      <c r="G5" s="284">
        <v>6173.9800000000005</v>
      </c>
      <c r="H5" s="284">
        <v>2953.920000000001</v>
      </c>
      <c r="I5" s="284">
        <v>1898.2399999999989</v>
      </c>
      <c r="J5" s="284">
        <v>3251.3</v>
      </c>
      <c r="K5" s="284">
        <v>20440.030000000013</v>
      </c>
      <c r="L5" s="284">
        <v>12880.000000000004</v>
      </c>
      <c r="M5" s="284">
        <v>989.6699999999995</v>
      </c>
      <c r="N5" s="284">
        <v>4416.0899999999983</v>
      </c>
      <c r="O5" s="284">
        <v>241.60000000000005</v>
      </c>
      <c r="P5" s="284">
        <v>542.3900000000001</v>
      </c>
      <c r="Q5" s="284">
        <v>12895.47</v>
      </c>
      <c r="R5" s="291">
        <f>SUM(B5:Q5)</f>
        <v>72784.66</v>
      </c>
    </row>
    <row r="6" spans="1:23" ht="20.100000000000001" customHeight="1" x14ac:dyDescent="0.25">
      <c r="A6" s="159" t="s">
        <v>162</v>
      </c>
      <c r="B6" s="284">
        <v>4.9499999999999993</v>
      </c>
      <c r="C6" s="284">
        <v>364.29</v>
      </c>
      <c r="D6" s="284">
        <v>171.72000000000011</v>
      </c>
      <c r="E6" s="284">
        <v>158.72000000000006</v>
      </c>
      <c r="F6" s="284">
        <v>964.37999999999954</v>
      </c>
      <c r="G6" s="284">
        <v>1274.6800000000003</v>
      </c>
      <c r="H6" s="284">
        <v>1246.9300000000003</v>
      </c>
      <c r="I6" s="284">
        <v>441.18999999999994</v>
      </c>
      <c r="J6" s="284">
        <v>196.43000000000004</v>
      </c>
      <c r="K6" s="284">
        <v>4109.2700000000023</v>
      </c>
      <c r="L6" s="284">
        <v>1569.9499999999996</v>
      </c>
      <c r="M6" s="284">
        <v>1476.1000000000004</v>
      </c>
      <c r="N6" s="284">
        <v>2109.1600000000008</v>
      </c>
      <c r="O6" s="284">
        <v>121.39999999999999</v>
      </c>
      <c r="P6" s="284">
        <v>80.5</v>
      </c>
      <c r="Q6" s="284">
        <v>11737.289999999999</v>
      </c>
      <c r="R6" s="291">
        <f t="shared" ref="R6:R19" si="0">SUM(B6:Q6)</f>
        <v>26026.959999999999</v>
      </c>
    </row>
    <row r="7" spans="1:23" ht="20.100000000000001" customHeight="1" x14ac:dyDescent="0.25">
      <c r="A7" s="159" t="s">
        <v>163</v>
      </c>
      <c r="B7" s="284">
        <v>771.05999999999983</v>
      </c>
      <c r="C7" s="284">
        <v>56.860000000000007</v>
      </c>
      <c r="D7" s="284">
        <v>27.350000000000005</v>
      </c>
      <c r="E7" s="284">
        <v>13.639999999999999</v>
      </c>
      <c r="F7" s="284">
        <v>24.470000000000002</v>
      </c>
      <c r="G7" s="284">
        <v>1085.6899999999996</v>
      </c>
      <c r="H7" s="284">
        <v>126.73999999999997</v>
      </c>
      <c r="I7" s="284">
        <v>3359.5400000000009</v>
      </c>
      <c r="J7" s="284">
        <v>431.22000000000014</v>
      </c>
      <c r="K7" s="284">
        <v>1271.01</v>
      </c>
      <c r="L7" s="284">
        <v>1912.7899999999997</v>
      </c>
      <c r="M7" s="284">
        <v>38.65</v>
      </c>
      <c r="N7" s="284">
        <v>558.34</v>
      </c>
      <c r="O7" s="284">
        <v>4.16</v>
      </c>
      <c r="P7" s="284">
        <v>40.059999999999995</v>
      </c>
      <c r="Q7" s="284">
        <v>953.16999999999962</v>
      </c>
      <c r="R7" s="291">
        <f t="shared" si="0"/>
        <v>10674.75</v>
      </c>
    </row>
    <row r="8" spans="1:23" ht="20.100000000000001" customHeight="1" x14ac:dyDescent="0.25">
      <c r="A8" s="159" t="s">
        <v>184</v>
      </c>
      <c r="B8" s="284">
        <v>4.83</v>
      </c>
      <c r="C8" s="284">
        <v>1.4000000000000001</v>
      </c>
      <c r="D8" s="284">
        <v>15.23</v>
      </c>
      <c r="E8" s="284">
        <v>0</v>
      </c>
      <c r="F8" s="284">
        <v>52.61</v>
      </c>
      <c r="G8" s="284">
        <v>55.1</v>
      </c>
      <c r="H8" s="284">
        <v>77.58</v>
      </c>
      <c r="I8" s="284">
        <v>95.75</v>
      </c>
      <c r="J8" s="284">
        <v>105.64</v>
      </c>
      <c r="K8" s="284">
        <v>49.729999999999968</v>
      </c>
      <c r="L8" s="284">
        <v>85.7</v>
      </c>
      <c r="M8" s="284">
        <v>0</v>
      </c>
      <c r="N8" s="284">
        <v>54.400000000000006</v>
      </c>
      <c r="O8" s="284">
        <v>146.00000000000003</v>
      </c>
      <c r="P8" s="284">
        <v>0</v>
      </c>
      <c r="Q8" s="284">
        <v>686.48</v>
      </c>
      <c r="R8" s="291">
        <f t="shared" si="0"/>
        <v>1430.4499999999998</v>
      </c>
    </row>
    <row r="9" spans="1:23" ht="20.100000000000001" customHeight="1" x14ac:dyDescent="0.25">
      <c r="A9" s="159" t="s">
        <v>164</v>
      </c>
      <c r="B9" s="284">
        <v>150</v>
      </c>
      <c r="C9" s="284">
        <v>6429.07</v>
      </c>
      <c r="D9" s="284">
        <v>11440.9</v>
      </c>
      <c r="E9" s="284">
        <v>0</v>
      </c>
      <c r="F9" s="284">
        <v>2415.58</v>
      </c>
      <c r="G9" s="284">
        <v>2836.6800000000003</v>
      </c>
      <c r="H9" s="284">
        <v>495.67</v>
      </c>
      <c r="I9" s="284">
        <v>429.10999999999996</v>
      </c>
      <c r="J9" s="284">
        <v>166.07</v>
      </c>
      <c r="K9" s="284">
        <v>16130.2</v>
      </c>
      <c r="L9" s="284">
        <v>308.18999999999994</v>
      </c>
      <c r="M9" s="284">
        <v>0</v>
      </c>
      <c r="N9" s="284">
        <v>63.29</v>
      </c>
      <c r="O9" s="284">
        <v>1715.8900000000003</v>
      </c>
      <c r="P9" s="284">
        <v>1044.82</v>
      </c>
      <c r="Q9" s="284">
        <v>152631.54</v>
      </c>
      <c r="R9" s="291">
        <f t="shared" si="0"/>
        <v>196257.01</v>
      </c>
    </row>
    <row r="10" spans="1:23" ht="20.100000000000001" customHeight="1" x14ac:dyDescent="0.25">
      <c r="A10" s="159" t="s">
        <v>165</v>
      </c>
      <c r="B10" s="284">
        <v>0</v>
      </c>
      <c r="C10" s="284">
        <v>0</v>
      </c>
      <c r="D10" s="284">
        <v>0</v>
      </c>
      <c r="E10" s="284">
        <v>0</v>
      </c>
      <c r="F10" s="284">
        <v>120.39</v>
      </c>
      <c r="G10" s="284">
        <v>606.93999999999994</v>
      </c>
      <c r="H10" s="284">
        <v>946</v>
      </c>
      <c r="I10" s="284">
        <v>41.47</v>
      </c>
      <c r="J10" s="284">
        <v>249</v>
      </c>
      <c r="K10" s="284">
        <v>611.4</v>
      </c>
      <c r="L10" s="284">
        <v>135.99</v>
      </c>
      <c r="M10" s="284">
        <v>0</v>
      </c>
      <c r="N10" s="284">
        <v>29.990000000000002</v>
      </c>
      <c r="O10" s="284">
        <v>0</v>
      </c>
      <c r="P10" s="284">
        <v>0</v>
      </c>
      <c r="Q10" s="284">
        <v>7721.8199999999979</v>
      </c>
      <c r="R10" s="291">
        <f t="shared" si="0"/>
        <v>10462.999999999996</v>
      </c>
    </row>
    <row r="11" spans="1:23" ht="20.100000000000001" customHeight="1" x14ac:dyDescent="0.25">
      <c r="A11" s="159" t="s">
        <v>166</v>
      </c>
      <c r="B11" s="284">
        <v>0</v>
      </c>
      <c r="C11" s="284">
        <v>0</v>
      </c>
      <c r="D11" s="284">
        <v>0</v>
      </c>
      <c r="E11" s="284">
        <v>4810.6100000000006</v>
      </c>
      <c r="F11" s="284">
        <v>0</v>
      </c>
      <c r="G11" s="284">
        <v>1171.8</v>
      </c>
      <c r="H11" s="284">
        <v>1065.0899999999997</v>
      </c>
      <c r="I11" s="284">
        <v>0</v>
      </c>
      <c r="J11" s="284">
        <v>9.92</v>
      </c>
      <c r="K11" s="284">
        <v>1053.8599999999999</v>
      </c>
      <c r="L11" s="284">
        <v>0</v>
      </c>
      <c r="M11" s="284">
        <v>1678.4999999999998</v>
      </c>
      <c r="N11" s="284">
        <v>647.91</v>
      </c>
      <c r="O11" s="284">
        <v>0</v>
      </c>
      <c r="P11" s="284">
        <v>12104</v>
      </c>
      <c r="Q11" s="284">
        <v>27.16</v>
      </c>
      <c r="R11" s="291">
        <f t="shared" si="0"/>
        <v>22568.85</v>
      </c>
    </row>
    <row r="12" spans="1:23" ht="20.100000000000001" customHeight="1" x14ac:dyDescent="0.25">
      <c r="A12" s="159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3095.9399999999996</v>
      </c>
      <c r="N12" s="284">
        <v>0</v>
      </c>
      <c r="O12" s="284">
        <v>0</v>
      </c>
      <c r="P12" s="284">
        <v>0</v>
      </c>
      <c r="Q12" s="284">
        <v>0</v>
      </c>
      <c r="R12" s="291">
        <f t="shared" si="0"/>
        <v>3095.9399999999996</v>
      </c>
    </row>
    <row r="13" spans="1:23" ht="20.100000000000001" customHeight="1" x14ac:dyDescent="0.25">
      <c r="A13" s="159" t="s">
        <v>168</v>
      </c>
      <c r="B13" s="284">
        <v>10386.040000000001</v>
      </c>
      <c r="C13" s="284">
        <v>13639.339999999997</v>
      </c>
      <c r="D13" s="284">
        <v>31268.62</v>
      </c>
      <c r="E13" s="284">
        <v>21574.010000000006</v>
      </c>
      <c r="F13" s="284">
        <v>1556.0500000000002</v>
      </c>
      <c r="G13" s="284">
        <v>1516.4800000000002</v>
      </c>
      <c r="H13" s="284">
        <v>214.79</v>
      </c>
      <c r="I13" s="284">
        <v>23094.91</v>
      </c>
      <c r="J13" s="284">
        <v>43660.69</v>
      </c>
      <c r="K13" s="284">
        <v>149942.25</v>
      </c>
      <c r="L13" s="284">
        <v>22414.260000000002</v>
      </c>
      <c r="M13" s="284">
        <v>39133.06</v>
      </c>
      <c r="N13" s="284">
        <v>8853.49</v>
      </c>
      <c r="O13" s="284">
        <v>0</v>
      </c>
      <c r="P13" s="284">
        <v>0</v>
      </c>
      <c r="Q13" s="284">
        <v>1258.8399999999999</v>
      </c>
      <c r="R13" s="291">
        <f t="shared" si="0"/>
        <v>368512.83</v>
      </c>
    </row>
    <row r="14" spans="1:23" ht="20.100000000000001" customHeight="1" x14ac:dyDescent="0.25">
      <c r="A14" s="159" t="s">
        <v>169</v>
      </c>
      <c r="B14" s="284">
        <v>8015.6</v>
      </c>
      <c r="C14" s="284">
        <v>9985.6699999999983</v>
      </c>
      <c r="D14" s="284">
        <v>63117.020000000004</v>
      </c>
      <c r="E14" s="284">
        <v>28638.320000000011</v>
      </c>
      <c r="F14" s="284">
        <v>26792.11</v>
      </c>
      <c r="G14" s="284">
        <v>131073.33999999997</v>
      </c>
      <c r="H14" s="284">
        <v>45912.510000000017</v>
      </c>
      <c r="I14" s="284">
        <v>32725.869999999995</v>
      </c>
      <c r="J14" s="284">
        <v>23196.369999999992</v>
      </c>
      <c r="K14" s="284">
        <v>72791.740000000005</v>
      </c>
      <c r="L14" s="284">
        <v>22159.25</v>
      </c>
      <c r="M14" s="284">
        <v>27326.130000000005</v>
      </c>
      <c r="N14" s="284">
        <v>28950.859999999986</v>
      </c>
      <c r="O14" s="284">
        <v>9875.4999999999982</v>
      </c>
      <c r="P14" s="284">
        <v>10031.020000000002</v>
      </c>
      <c r="Q14" s="284">
        <v>792582.70000000065</v>
      </c>
      <c r="R14" s="291">
        <f t="shared" si="0"/>
        <v>1333174.0100000007</v>
      </c>
    </row>
    <row r="15" spans="1:23" ht="20.100000000000001" customHeight="1" x14ac:dyDescent="0.25">
      <c r="A15" s="159" t="s">
        <v>304</v>
      </c>
      <c r="B15" s="284">
        <v>31874.449999999997</v>
      </c>
      <c r="C15" s="284">
        <v>331945.96000000014</v>
      </c>
      <c r="D15" s="284">
        <v>1836275.96</v>
      </c>
      <c r="E15" s="284">
        <v>340653.45999999996</v>
      </c>
      <c r="F15" s="284">
        <v>187911.4</v>
      </c>
      <c r="G15" s="284">
        <v>59327.229999999989</v>
      </c>
      <c r="H15" s="284">
        <v>49156.520000000062</v>
      </c>
      <c r="I15" s="284">
        <v>70899.200000000012</v>
      </c>
      <c r="J15" s="284">
        <v>28278.890000000014</v>
      </c>
      <c r="K15" s="284">
        <v>181806.87000000008</v>
      </c>
      <c r="L15" s="284">
        <v>63213.49000000002</v>
      </c>
      <c r="M15" s="284">
        <v>32762.760000000009</v>
      </c>
      <c r="N15" s="284">
        <v>261644.33000000016</v>
      </c>
      <c r="O15" s="284">
        <v>83392.92</v>
      </c>
      <c r="P15" s="284">
        <v>59079.099999999984</v>
      </c>
      <c r="Q15" s="284">
        <v>0</v>
      </c>
      <c r="R15" s="291">
        <f t="shared" si="0"/>
        <v>3618222.5400000005</v>
      </c>
    </row>
    <row r="16" spans="1:23" ht="20.100000000000001" customHeight="1" x14ac:dyDescent="0.25">
      <c r="A16" s="159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91">
        <f t="shared" si="0"/>
        <v>0</v>
      </c>
    </row>
    <row r="17" spans="1:18" ht="20.100000000000001" customHeight="1" x14ac:dyDescent="0.25">
      <c r="A17" s="159" t="s">
        <v>175</v>
      </c>
      <c r="B17" s="284">
        <v>0</v>
      </c>
      <c r="C17" s="284">
        <v>43895.05000000001</v>
      </c>
      <c r="D17" s="284">
        <v>5362.26</v>
      </c>
      <c r="E17" s="284">
        <v>79758.14</v>
      </c>
      <c r="F17" s="284">
        <v>240</v>
      </c>
      <c r="G17" s="284">
        <v>19423.57</v>
      </c>
      <c r="H17" s="284">
        <v>9739.0800000000017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40444.720000000008</v>
      </c>
      <c r="R17" s="291">
        <f t="shared" si="0"/>
        <v>198862.82000000004</v>
      </c>
    </row>
    <row r="18" spans="1:18" s="177" customFormat="1" ht="20.100000000000001" customHeight="1" x14ac:dyDescent="0.25">
      <c r="A18" s="176" t="s">
        <v>388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280">
        <v>0</v>
      </c>
      <c r="P18" s="284">
        <v>0</v>
      </c>
      <c r="Q18" s="394">
        <v>0</v>
      </c>
      <c r="R18" s="291">
        <f t="shared" si="0"/>
        <v>0</v>
      </c>
    </row>
    <row r="19" spans="1:18" ht="20.100000000000001" customHeight="1" x14ac:dyDescent="0.25">
      <c r="A19" s="197" t="s">
        <v>22</v>
      </c>
      <c r="B19" s="291">
        <f>SUM(B5:B18)</f>
        <v>52409.69</v>
      </c>
      <c r="C19" s="291">
        <f t="shared" ref="C19:Q19" si="1">SUM(C5:C18)</f>
        <v>406922.2900000001</v>
      </c>
      <c r="D19" s="291">
        <f t="shared" si="1"/>
        <v>1949145.66</v>
      </c>
      <c r="E19" s="291">
        <f t="shared" si="1"/>
        <v>475910.97</v>
      </c>
      <c r="F19" s="291">
        <f t="shared" si="1"/>
        <v>222600.88</v>
      </c>
      <c r="G19" s="291">
        <f t="shared" si="1"/>
        <v>224545.48999999996</v>
      </c>
      <c r="H19" s="291">
        <f t="shared" si="1"/>
        <v>111934.83000000009</v>
      </c>
      <c r="I19" s="291">
        <f t="shared" si="1"/>
        <v>132985.28</v>
      </c>
      <c r="J19" s="291">
        <f t="shared" si="1"/>
        <v>99545.530000000013</v>
      </c>
      <c r="K19" s="291">
        <f t="shared" si="1"/>
        <v>448206.3600000001</v>
      </c>
      <c r="L19" s="291">
        <f t="shared" si="1"/>
        <v>124679.62000000002</v>
      </c>
      <c r="M19" s="291">
        <f t="shared" si="1"/>
        <v>106500.81000000001</v>
      </c>
      <c r="N19" s="291">
        <f t="shared" si="1"/>
        <v>307327.86000000016</v>
      </c>
      <c r="O19" s="291">
        <f t="shared" si="1"/>
        <v>95497.47</v>
      </c>
      <c r="P19" s="291">
        <f t="shared" si="1"/>
        <v>82921.889999999985</v>
      </c>
      <c r="Q19" s="291">
        <f t="shared" si="1"/>
        <v>1020939.1900000006</v>
      </c>
      <c r="R19" s="291">
        <f t="shared" si="0"/>
        <v>5862073.8199999994</v>
      </c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8" ht="15" customHeight="1" x14ac:dyDescent="0.25">
      <c r="A21" s="173" t="s">
        <v>102</v>
      </c>
      <c r="B21" s="17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I32" sqref="I32"/>
    </sheetView>
  </sheetViews>
  <sheetFormatPr baseColWidth="10" defaultColWidth="11.42578125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71" customWidth="1"/>
    <col min="19" max="16384" width="11.42578125" style="8"/>
  </cols>
  <sheetData>
    <row r="1" spans="1:18" ht="13.5" customHeight="1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57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395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172" t="s">
        <v>22</v>
      </c>
    </row>
    <row r="5" spans="1:18" s="21" customFormat="1" ht="20.100000000000001" customHeight="1" x14ac:dyDescent="0.25">
      <c r="A5" s="159" t="s">
        <v>161</v>
      </c>
      <c r="B5" s="284">
        <v>0</v>
      </c>
      <c r="C5" s="284">
        <v>20.8</v>
      </c>
      <c r="D5" s="284">
        <v>59.419999999999995</v>
      </c>
      <c r="E5" s="284">
        <v>0</v>
      </c>
      <c r="F5" s="284">
        <v>0</v>
      </c>
      <c r="G5" s="284">
        <v>335</v>
      </c>
      <c r="H5" s="284">
        <v>0</v>
      </c>
      <c r="I5" s="284">
        <v>10</v>
      </c>
      <c r="J5" s="284">
        <v>1204.9100000000001</v>
      </c>
      <c r="K5" s="284">
        <v>0.17</v>
      </c>
      <c r="L5" s="284">
        <v>249.98000000000002</v>
      </c>
      <c r="M5" s="284">
        <v>22</v>
      </c>
      <c r="N5" s="284">
        <v>28.029999999999998</v>
      </c>
      <c r="O5" s="284">
        <v>0</v>
      </c>
      <c r="P5" s="284">
        <v>4</v>
      </c>
      <c r="Q5" s="284">
        <v>585</v>
      </c>
      <c r="R5" s="291">
        <f>SUM(B5:Q5)</f>
        <v>2519.3100000000004</v>
      </c>
    </row>
    <row r="6" spans="1:18" s="21" customFormat="1" ht="20.100000000000001" customHeight="1" x14ac:dyDescent="0.25">
      <c r="A6" s="159" t="s">
        <v>162</v>
      </c>
      <c r="B6" s="284">
        <v>0</v>
      </c>
      <c r="C6" s="284">
        <v>2.8800000000000003</v>
      </c>
      <c r="D6" s="284">
        <v>0.04</v>
      </c>
      <c r="E6" s="284">
        <v>21.980000000000004</v>
      </c>
      <c r="F6" s="284">
        <v>1.6200000000000006</v>
      </c>
      <c r="G6" s="284">
        <v>153</v>
      </c>
      <c r="H6" s="284">
        <v>0</v>
      </c>
      <c r="I6" s="284">
        <v>5</v>
      </c>
      <c r="J6" s="284">
        <v>490.08</v>
      </c>
      <c r="K6" s="284">
        <v>1914.4899999999996</v>
      </c>
      <c r="L6" s="284">
        <v>211.01999999999998</v>
      </c>
      <c r="M6" s="284">
        <v>206</v>
      </c>
      <c r="N6" s="284">
        <v>0</v>
      </c>
      <c r="O6" s="284">
        <v>0</v>
      </c>
      <c r="P6" s="284">
        <v>0</v>
      </c>
      <c r="Q6" s="284">
        <v>671</v>
      </c>
      <c r="R6" s="291">
        <f t="shared" ref="R6:R19" si="0">SUM(B6:Q6)</f>
        <v>3677.1099999999997</v>
      </c>
    </row>
    <row r="7" spans="1:18" s="21" customFormat="1" ht="20.100000000000001" customHeight="1" x14ac:dyDescent="0.25">
      <c r="A7" s="159" t="s">
        <v>163</v>
      </c>
      <c r="B7" s="284">
        <v>0</v>
      </c>
      <c r="C7" s="284">
        <v>0</v>
      </c>
      <c r="D7" s="284">
        <v>9</v>
      </c>
      <c r="E7" s="284">
        <v>0</v>
      </c>
      <c r="F7" s="284">
        <v>0</v>
      </c>
      <c r="G7" s="284">
        <v>0</v>
      </c>
      <c r="H7" s="284">
        <v>0</v>
      </c>
      <c r="I7" s="284">
        <v>15</v>
      </c>
      <c r="J7" s="284">
        <v>0</v>
      </c>
      <c r="K7" s="284">
        <v>5</v>
      </c>
      <c r="L7" s="284">
        <v>81.990000000000009</v>
      </c>
      <c r="M7" s="284">
        <v>0</v>
      </c>
      <c r="N7" s="284">
        <v>0.53</v>
      </c>
      <c r="O7" s="284">
        <v>0</v>
      </c>
      <c r="P7" s="284">
        <v>4</v>
      </c>
      <c r="Q7" s="284">
        <v>17</v>
      </c>
      <c r="R7" s="291">
        <f t="shared" si="0"/>
        <v>132.52000000000001</v>
      </c>
    </row>
    <row r="8" spans="1:18" s="21" customFormat="1" ht="20.100000000000001" customHeight="1" x14ac:dyDescent="0.25">
      <c r="A8" s="159" t="s">
        <v>184</v>
      </c>
      <c r="B8" s="284">
        <v>0</v>
      </c>
      <c r="C8" s="284">
        <v>0</v>
      </c>
      <c r="D8" s="284">
        <v>0</v>
      </c>
      <c r="E8" s="284">
        <v>0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>
        <v>0</v>
      </c>
      <c r="M8" s="284">
        <v>0</v>
      </c>
      <c r="N8" s="284">
        <v>0</v>
      </c>
      <c r="O8" s="284">
        <v>0</v>
      </c>
      <c r="P8" s="284">
        <v>0</v>
      </c>
      <c r="Q8" s="284">
        <v>0.93</v>
      </c>
      <c r="R8" s="291">
        <f t="shared" si="0"/>
        <v>0.93</v>
      </c>
    </row>
    <row r="9" spans="1:18" s="21" customFormat="1" ht="20.100000000000001" customHeight="1" x14ac:dyDescent="0.25">
      <c r="A9" s="159" t="s">
        <v>164</v>
      </c>
      <c r="B9" s="284">
        <v>0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69</v>
      </c>
      <c r="J9" s="284">
        <v>60</v>
      </c>
      <c r="K9" s="284">
        <v>66.98</v>
      </c>
      <c r="L9" s="284">
        <v>966.99</v>
      </c>
      <c r="M9" s="284">
        <v>0</v>
      </c>
      <c r="N9" s="284">
        <v>0</v>
      </c>
      <c r="O9" s="284">
        <v>0</v>
      </c>
      <c r="P9" s="284">
        <v>1.6</v>
      </c>
      <c r="Q9" s="284">
        <v>0</v>
      </c>
      <c r="R9" s="291">
        <f t="shared" si="0"/>
        <v>1164.57</v>
      </c>
    </row>
    <row r="10" spans="1:18" s="21" customFormat="1" ht="20.100000000000001" customHeight="1" x14ac:dyDescent="0.25">
      <c r="A10" s="159" t="s">
        <v>165</v>
      </c>
      <c r="B10" s="284">
        <v>0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49</v>
      </c>
      <c r="K10" s="284">
        <v>91</v>
      </c>
      <c r="L10" s="284">
        <v>14</v>
      </c>
      <c r="M10" s="284">
        <v>0</v>
      </c>
      <c r="N10" s="284">
        <v>0</v>
      </c>
      <c r="O10" s="284">
        <v>0</v>
      </c>
      <c r="P10" s="284">
        <v>0</v>
      </c>
      <c r="Q10" s="284">
        <v>39.68</v>
      </c>
      <c r="R10" s="291">
        <f t="shared" si="0"/>
        <v>193.68</v>
      </c>
    </row>
    <row r="11" spans="1:18" s="21" customFormat="1" ht="20.100000000000001" customHeight="1" x14ac:dyDescent="0.25">
      <c r="A11" s="159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84">
        <v>0</v>
      </c>
      <c r="O11" s="284">
        <v>0</v>
      </c>
      <c r="P11" s="284">
        <v>0</v>
      </c>
      <c r="Q11" s="284">
        <v>0</v>
      </c>
      <c r="R11" s="291">
        <f t="shared" si="0"/>
        <v>0</v>
      </c>
    </row>
    <row r="12" spans="1:18" s="21" customFormat="1" ht="20.100000000000001" customHeight="1" x14ac:dyDescent="0.25">
      <c r="A12" s="159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84">
        <v>0</v>
      </c>
      <c r="O12" s="284">
        <v>0</v>
      </c>
      <c r="P12" s="284">
        <v>0</v>
      </c>
      <c r="Q12" s="284">
        <v>0</v>
      </c>
      <c r="R12" s="291">
        <f t="shared" si="0"/>
        <v>0</v>
      </c>
    </row>
    <row r="13" spans="1:18" s="21" customFormat="1" ht="20.100000000000001" customHeight="1" x14ac:dyDescent="0.25">
      <c r="A13" s="159" t="s">
        <v>168</v>
      </c>
      <c r="B13" s="284">
        <v>0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286.94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91">
        <f t="shared" si="0"/>
        <v>286.94</v>
      </c>
    </row>
    <row r="14" spans="1:18" s="21" customFormat="1" ht="20.100000000000001" customHeight="1" x14ac:dyDescent="0.25">
      <c r="A14" s="159" t="s">
        <v>169</v>
      </c>
      <c r="B14" s="284">
        <v>9756.5500000000011</v>
      </c>
      <c r="C14" s="284">
        <v>25488.28</v>
      </c>
      <c r="D14" s="284">
        <v>120032.95999999996</v>
      </c>
      <c r="E14" s="284">
        <v>70671.61</v>
      </c>
      <c r="F14" s="284">
        <v>67370.450000000012</v>
      </c>
      <c r="G14" s="284">
        <v>122953.07000000007</v>
      </c>
      <c r="H14" s="284">
        <v>62705.409999999982</v>
      </c>
      <c r="I14" s="284">
        <v>78712.829999999973</v>
      </c>
      <c r="J14" s="284">
        <v>57152.509999999987</v>
      </c>
      <c r="K14" s="284">
        <v>113464.46000000004</v>
      </c>
      <c r="L14" s="284">
        <v>62189.31</v>
      </c>
      <c r="M14" s="284">
        <v>22578.58</v>
      </c>
      <c r="N14" s="284">
        <v>65062.740000000005</v>
      </c>
      <c r="O14" s="284">
        <v>2435.44</v>
      </c>
      <c r="P14" s="284">
        <v>6372.8899999999994</v>
      </c>
      <c r="Q14" s="284">
        <v>381155.35000000009</v>
      </c>
      <c r="R14" s="291">
        <f t="shared" si="0"/>
        <v>1268102.4400000002</v>
      </c>
    </row>
    <row r="15" spans="1:18" s="21" customFormat="1" ht="20.100000000000001" customHeight="1" x14ac:dyDescent="0.25">
      <c r="A15" s="159" t="s">
        <v>304</v>
      </c>
      <c r="B15" s="284">
        <v>4331.0600000000004</v>
      </c>
      <c r="C15" s="284">
        <v>29120.999999999993</v>
      </c>
      <c r="D15" s="284">
        <v>114431.96</v>
      </c>
      <c r="E15" s="284">
        <v>40313.680000000008</v>
      </c>
      <c r="F15" s="284">
        <v>25516.520000000008</v>
      </c>
      <c r="G15" s="284">
        <v>29388.339999999997</v>
      </c>
      <c r="H15" s="284">
        <v>22227.939999999988</v>
      </c>
      <c r="I15" s="284">
        <v>51003.400000000016</v>
      </c>
      <c r="J15" s="284">
        <v>17848.000000000004</v>
      </c>
      <c r="K15" s="284">
        <v>98875.260000000024</v>
      </c>
      <c r="L15" s="284">
        <v>44027.029999999962</v>
      </c>
      <c r="M15" s="284">
        <v>23767.950000000004</v>
      </c>
      <c r="N15" s="284">
        <v>46202.019999999975</v>
      </c>
      <c r="O15" s="284">
        <v>2029.6699999999998</v>
      </c>
      <c r="P15" s="284">
        <v>5025.66</v>
      </c>
      <c r="Q15" s="284">
        <v>0</v>
      </c>
      <c r="R15" s="291">
        <f t="shared" si="0"/>
        <v>554109.49000000011</v>
      </c>
    </row>
    <row r="16" spans="1:18" s="21" customFormat="1" ht="20.100000000000001" customHeight="1" x14ac:dyDescent="0.25">
      <c r="A16" s="159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91">
        <f t="shared" si="0"/>
        <v>0</v>
      </c>
    </row>
    <row r="17" spans="1:18" s="21" customFormat="1" ht="20.100000000000001" customHeight="1" x14ac:dyDescent="0.25">
      <c r="A17" s="159" t="s">
        <v>175</v>
      </c>
      <c r="B17" s="284">
        <v>0</v>
      </c>
      <c r="C17" s="284">
        <v>643.91999999999996</v>
      </c>
      <c r="D17" s="284">
        <v>0</v>
      </c>
      <c r="E17" s="284">
        <v>383.26</v>
      </c>
      <c r="F17" s="284">
        <v>0</v>
      </c>
      <c r="G17" s="284">
        <v>80.83</v>
      </c>
      <c r="H17" s="284">
        <v>132.80000000000001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465.17999999999995</v>
      </c>
      <c r="R17" s="291">
        <f t="shared" si="0"/>
        <v>1705.9899999999998</v>
      </c>
    </row>
    <row r="18" spans="1:18" s="21" customFormat="1" ht="20.100000000000001" customHeight="1" x14ac:dyDescent="0.25">
      <c r="A18" s="176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284">
        <v>0</v>
      </c>
      <c r="O18" s="284">
        <v>0</v>
      </c>
      <c r="P18" s="284">
        <v>0</v>
      </c>
      <c r="Q18" s="284">
        <v>0</v>
      </c>
      <c r="R18" s="291">
        <f t="shared" si="0"/>
        <v>0</v>
      </c>
    </row>
    <row r="19" spans="1:18" s="21" customFormat="1" ht="20.100000000000001" customHeight="1" x14ac:dyDescent="0.25">
      <c r="A19" s="197" t="s">
        <v>22</v>
      </c>
      <c r="B19" s="292">
        <f>SUM(B5:B18)</f>
        <v>14087.61</v>
      </c>
      <c r="C19" s="292">
        <f t="shared" ref="C19:Q19" si="1">SUM(C5:C18)</f>
        <v>55276.87999999999</v>
      </c>
      <c r="D19" s="292">
        <f t="shared" si="1"/>
        <v>234533.37999999998</v>
      </c>
      <c r="E19" s="292">
        <f t="shared" si="1"/>
        <v>111390.53</v>
      </c>
      <c r="F19" s="292">
        <f t="shared" si="1"/>
        <v>92888.590000000011</v>
      </c>
      <c r="G19" s="292">
        <f t="shared" si="1"/>
        <v>152910.24000000005</v>
      </c>
      <c r="H19" s="292">
        <f t="shared" si="1"/>
        <v>85066.14999999998</v>
      </c>
      <c r="I19" s="292">
        <f t="shared" si="1"/>
        <v>129815.22999999998</v>
      </c>
      <c r="J19" s="292">
        <f t="shared" si="1"/>
        <v>76804.499999999985</v>
      </c>
      <c r="K19" s="292">
        <f t="shared" si="1"/>
        <v>214704.30000000005</v>
      </c>
      <c r="L19" s="292">
        <f t="shared" si="1"/>
        <v>107740.31999999996</v>
      </c>
      <c r="M19" s="292">
        <f t="shared" si="1"/>
        <v>46574.530000000006</v>
      </c>
      <c r="N19" s="292">
        <f t="shared" si="1"/>
        <v>111293.31999999998</v>
      </c>
      <c r="O19" s="292">
        <f t="shared" si="1"/>
        <v>4465.1099999999997</v>
      </c>
      <c r="P19" s="292">
        <f t="shared" si="1"/>
        <v>11408.15</v>
      </c>
      <c r="Q19" s="292">
        <f t="shared" si="1"/>
        <v>382934.14000000007</v>
      </c>
      <c r="R19" s="291">
        <f t="shared" si="0"/>
        <v>1831892.9800000004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2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I32" sqref="I32"/>
    </sheetView>
  </sheetViews>
  <sheetFormatPr baseColWidth="10" defaultColWidth="11.42578125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71" customWidth="1"/>
    <col min="19" max="16384" width="11.42578125" style="8"/>
  </cols>
  <sheetData>
    <row r="1" spans="1:18" ht="13.5" customHeight="1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6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395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172" t="s">
        <v>22</v>
      </c>
    </row>
    <row r="5" spans="1:18" ht="20.100000000000001" customHeight="1" x14ac:dyDescent="0.25">
      <c r="A5" s="159" t="s">
        <v>161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84">
        <v>0</v>
      </c>
      <c r="J5" s="284">
        <v>0</v>
      </c>
      <c r="K5" s="284">
        <v>0</v>
      </c>
      <c r="L5" s="284">
        <v>0</v>
      </c>
      <c r="M5" s="284">
        <v>0</v>
      </c>
      <c r="N5" s="284">
        <v>0</v>
      </c>
      <c r="O5" s="284">
        <v>0</v>
      </c>
      <c r="P5" s="284">
        <v>0</v>
      </c>
      <c r="Q5" s="284">
        <v>0</v>
      </c>
      <c r="R5" s="291">
        <f>SUM(B5:Q5)</f>
        <v>0</v>
      </c>
    </row>
    <row r="6" spans="1:18" ht="20.100000000000001" customHeight="1" x14ac:dyDescent="0.25">
      <c r="A6" s="159" t="s">
        <v>162</v>
      </c>
      <c r="B6" s="284">
        <v>0</v>
      </c>
      <c r="C6" s="284">
        <v>0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284">
        <v>0</v>
      </c>
      <c r="L6" s="284">
        <v>0</v>
      </c>
      <c r="M6" s="284">
        <v>0</v>
      </c>
      <c r="N6" s="284">
        <v>0</v>
      </c>
      <c r="O6" s="284">
        <v>0</v>
      </c>
      <c r="P6" s="284">
        <v>0</v>
      </c>
      <c r="Q6" s="284">
        <v>16.5</v>
      </c>
      <c r="R6" s="291">
        <f t="shared" ref="R6:R19" si="0">SUM(B6:Q6)</f>
        <v>16.5</v>
      </c>
    </row>
    <row r="7" spans="1:18" ht="20.100000000000001" customHeight="1" x14ac:dyDescent="0.25">
      <c r="A7" s="159" t="s">
        <v>163</v>
      </c>
      <c r="B7" s="284">
        <v>0</v>
      </c>
      <c r="C7" s="284">
        <v>0</v>
      </c>
      <c r="D7" s="284">
        <v>0</v>
      </c>
      <c r="E7" s="284">
        <v>0</v>
      </c>
      <c r="F7" s="284">
        <v>0</v>
      </c>
      <c r="G7" s="284">
        <v>0</v>
      </c>
      <c r="H7" s="284">
        <v>0</v>
      </c>
      <c r="I7" s="284">
        <v>0</v>
      </c>
      <c r="J7" s="284">
        <v>0</v>
      </c>
      <c r="K7" s="284">
        <v>0</v>
      </c>
      <c r="L7" s="284">
        <v>0</v>
      </c>
      <c r="M7" s="284">
        <v>0</v>
      </c>
      <c r="N7" s="284">
        <v>0</v>
      </c>
      <c r="O7" s="284">
        <v>0</v>
      </c>
      <c r="P7" s="284">
        <v>0</v>
      </c>
      <c r="Q7" s="284">
        <v>0</v>
      </c>
      <c r="R7" s="291">
        <f t="shared" si="0"/>
        <v>0</v>
      </c>
    </row>
    <row r="8" spans="1:18" ht="20.100000000000001" customHeight="1" x14ac:dyDescent="0.25">
      <c r="A8" s="159" t="s">
        <v>184</v>
      </c>
      <c r="B8" s="284">
        <v>3.42</v>
      </c>
      <c r="C8" s="284">
        <v>62.35</v>
      </c>
      <c r="D8" s="284">
        <v>3.47</v>
      </c>
      <c r="E8" s="284">
        <v>28.02</v>
      </c>
      <c r="F8" s="284">
        <v>60</v>
      </c>
      <c r="G8" s="284">
        <v>224</v>
      </c>
      <c r="H8" s="284">
        <v>51</v>
      </c>
      <c r="I8" s="284">
        <v>45</v>
      </c>
      <c r="J8" s="284">
        <v>0</v>
      </c>
      <c r="K8" s="284">
        <v>230.80999999999997</v>
      </c>
      <c r="L8" s="284">
        <v>252.92000000000004</v>
      </c>
      <c r="M8" s="284">
        <v>63</v>
      </c>
      <c r="N8" s="284">
        <v>1142.4700000000003</v>
      </c>
      <c r="O8" s="284">
        <v>0</v>
      </c>
      <c r="P8" s="284">
        <v>0</v>
      </c>
      <c r="Q8" s="284">
        <v>1346.3700000000001</v>
      </c>
      <c r="R8" s="291">
        <f t="shared" si="0"/>
        <v>3512.83</v>
      </c>
    </row>
    <row r="9" spans="1:18" ht="20.100000000000001" customHeight="1" x14ac:dyDescent="0.25">
      <c r="A9" s="159" t="s">
        <v>164</v>
      </c>
      <c r="B9" s="284">
        <v>11950.919999999998</v>
      </c>
      <c r="C9" s="284">
        <v>31783.87</v>
      </c>
      <c r="D9" s="284">
        <v>67862.259999999995</v>
      </c>
      <c r="E9" s="284">
        <v>1068.25</v>
      </c>
      <c r="F9" s="284">
        <v>3604.0700000000011</v>
      </c>
      <c r="G9" s="284">
        <v>396</v>
      </c>
      <c r="H9" s="284">
        <v>22.5</v>
      </c>
      <c r="I9" s="284">
        <v>20</v>
      </c>
      <c r="J9" s="284">
        <v>0</v>
      </c>
      <c r="K9" s="284">
        <v>12302.580000000002</v>
      </c>
      <c r="L9" s="284">
        <v>3763.5799999999995</v>
      </c>
      <c r="M9" s="284">
        <v>100</v>
      </c>
      <c r="N9" s="284">
        <v>40345.11</v>
      </c>
      <c r="O9" s="284">
        <v>0</v>
      </c>
      <c r="P9" s="284">
        <v>24264.760000000002</v>
      </c>
      <c r="Q9" s="284">
        <v>1151529.2</v>
      </c>
      <c r="R9" s="291">
        <f t="shared" si="0"/>
        <v>1349013.1</v>
      </c>
    </row>
    <row r="10" spans="1:18" ht="20.100000000000001" customHeight="1" x14ac:dyDescent="0.25">
      <c r="A10" s="159" t="s">
        <v>165</v>
      </c>
      <c r="B10" s="284">
        <v>0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0</v>
      </c>
      <c r="K10" s="284">
        <v>0</v>
      </c>
      <c r="L10" s="284">
        <v>0</v>
      </c>
      <c r="M10" s="284">
        <v>0</v>
      </c>
      <c r="N10" s="284">
        <v>0</v>
      </c>
      <c r="O10" s="284">
        <v>0</v>
      </c>
      <c r="P10" s="284">
        <v>0</v>
      </c>
      <c r="Q10" s="284">
        <v>0</v>
      </c>
      <c r="R10" s="291">
        <f t="shared" si="0"/>
        <v>0</v>
      </c>
    </row>
    <row r="11" spans="1:18" ht="20.100000000000001" customHeight="1" x14ac:dyDescent="0.25">
      <c r="A11" s="159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28185.300000000003</v>
      </c>
      <c r="H11" s="284">
        <v>0</v>
      </c>
      <c r="I11" s="284">
        <v>0</v>
      </c>
      <c r="J11" s="284">
        <v>0</v>
      </c>
      <c r="K11" s="284">
        <v>2983.3</v>
      </c>
      <c r="L11" s="284">
        <v>0</v>
      </c>
      <c r="M11" s="284">
        <v>0</v>
      </c>
      <c r="N11" s="284">
        <v>0</v>
      </c>
      <c r="O11" s="284">
        <v>0</v>
      </c>
      <c r="P11" s="284">
        <v>15771.869999999999</v>
      </c>
      <c r="Q11" s="284">
        <v>0</v>
      </c>
      <c r="R11" s="291">
        <f t="shared" si="0"/>
        <v>46940.47</v>
      </c>
    </row>
    <row r="12" spans="1:18" ht="20.100000000000001" customHeight="1" x14ac:dyDescent="0.25">
      <c r="A12" s="159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84">
        <v>0</v>
      </c>
      <c r="O12" s="284">
        <v>0</v>
      </c>
      <c r="P12" s="284">
        <v>0</v>
      </c>
      <c r="Q12" s="284">
        <v>0</v>
      </c>
      <c r="R12" s="291">
        <f t="shared" si="0"/>
        <v>0</v>
      </c>
    </row>
    <row r="13" spans="1:18" ht="20.100000000000001" customHeight="1" x14ac:dyDescent="0.25">
      <c r="A13" s="159" t="s">
        <v>168</v>
      </c>
      <c r="B13" s="284">
        <v>0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91">
        <f t="shared" si="0"/>
        <v>0</v>
      </c>
    </row>
    <row r="14" spans="1:18" ht="20.100000000000001" customHeight="1" x14ac:dyDescent="0.25">
      <c r="A14" s="115" t="s">
        <v>169</v>
      </c>
      <c r="B14" s="284">
        <v>0</v>
      </c>
      <c r="C14" s="284">
        <v>64</v>
      </c>
      <c r="D14" s="284">
        <v>0</v>
      </c>
      <c r="E14" s="284">
        <v>0</v>
      </c>
      <c r="F14" s="284">
        <v>64</v>
      </c>
      <c r="G14" s="284">
        <v>27589.96</v>
      </c>
      <c r="H14" s="284">
        <v>191.09999999999997</v>
      </c>
      <c r="I14" s="284">
        <v>0</v>
      </c>
      <c r="J14" s="284">
        <v>0</v>
      </c>
      <c r="K14" s="284">
        <v>642.01</v>
      </c>
      <c r="L14" s="284">
        <v>0</v>
      </c>
      <c r="M14" s="284">
        <v>0</v>
      </c>
      <c r="N14" s="284">
        <v>0</v>
      </c>
      <c r="O14" s="284">
        <v>0</v>
      </c>
      <c r="P14" s="284">
        <v>1699.3899999999999</v>
      </c>
      <c r="Q14" s="284">
        <v>38.660000000000004</v>
      </c>
      <c r="R14" s="291">
        <f t="shared" si="0"/>
        <v>30289.119999999995</v>
      </c>
    </row>
    <row r="15" spans="1:18" ht="20.100000000000001" customHeight="1" x14ac:dyDescent="0.25">
      <c r="A15" s="115" t="s">
        <v>304</v>
      </c>
      <c r="B15" s="284">
        <v>240.75</v>
      </c>
      <c r="C15" s="284">
        <v>1141.4299999999998</v>
      </c>
      <c r="D15" s="284">
        <v>2755.9199999999996</v>
      </c>
      <c r="E15" s="284">
        <v>3325.4700000000003</v>
      </c>
      <c r="F15" s="284">
        <v>64</v>
      </c>
      <c r="G15" s="284">
        <v>50.2</v>
      </c>
      <c r="H15" s="284">
        <v>259.5</v>
      </c>
      <c r="I15" s="284">
        <v>0</v>
      </c>
      <c r="J15" s="284">
        <v>0</v>
      </c>
      <c r="K15" s="284">
        <v>6808</v>
      </c>
      <c r="L15" s="284">
        <v>0</v>
      </c>
      <c r="M15" s="284">
        <v>125</v>
      </c>
      <c r="N15" s="284">
        <v>23528.039999999997</v>
      </c>
      <c r="O15" s="284">
        <v>1740.18</v>
      </c>
      <c r="P15" s="284">
        <v>5333</v>
      </c>
      <c r="Q15" s="284">
        <v>0</v>
      </c>
      <c r="R15" s="291">
        <f t="shared" si="0"/>
        <v>45371.49</v>
      </c>
    </row>
    <row r="16" spans="1:18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91">
        <f t="shared" si="0"/>
        <v>0</v>
      </c>
    </row>
    <row r="17" spans="1:18" ht="20.100000000000001" customHeight="1" x14ac:dyDescent="0.25">
      <c r="A17" s="159" t="s">
        <v>175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66.38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2.54</v>
      </c>
      <c r="R17" s="291">
        <f t="shared" si="0"/>
        <v>68.92</v>
      </c>
    </row>
    <row r="18" spans="1:18" ht="20.100000000000001" customHeight="1" x14ac:dyDescent="0.25">
      <c r="A18" s="176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284">
        <v>0</v>
      </c>
      <c r="O18" s="284">
        <v>0</v>
      </c>
      <c r="P18" s="284">
        <v>0</v>
      </c>
      <c r="Q18" s="284">
        <v>0</v>
      </c>
      <c r="R18" s="291">
        <f t="shared" si="0"/>
        <v>0</v>
      </c>
    </row>
    <row r="19" spans="1:18" ht="20.100000000000001" customHeight="1" x14ac:dyDescent="0.25">
      <c r="A19" s="197" t="s">
        <v>22</v>
      </c>
      <c r="B19" s="293">
        <f>SUM(B5:B18)</f>
        <v>12195.089999999998</v>
      </c>
      <c r="C19" s="293">
        <f t="shared" ref="C19:Q19" si="1">SUM(C5:C18)</f>
        <v>33051.649999999994</v>
      </c>
      <c r="D19" s="293">
        <f t="shared" si="1"/>
        <v>70621.649999999994</v>
      </c>
      <c r="E19" s="293">
        <f t="shared" si="1"/>
        <v>4421.74</v>
      </c>
      <c r="F19" s="293">
        <f t="shared" si="1"/>
        <v>3792.0700000000011</v>
      </c>
      <c r="G19" s="293">
        <f t="shared" si="1"/>
        <v>56445.46</v>
      </c>
      <c r="H19" s="293">
        <f t="shared" si="1"/>
        <v>590.4799999999999</v>
      </c>
      <c r="I19" s="293">
        <f t="shared" si="1"/>
        <v>65</v>
      </c>
      <c r="J19" s="293">
        <f t="shared" si="1"/>
        <v>0</v>
      </c>
      <c r="K19" s="293">
        <f t="shared" si="1"/>
        <v>22966.700000000004</v>
      </c>
      <c r="L19" s="293">
        <f t="shared" si="1"/>
        <v>4016.4999999999995</v>
      </c>
      <c r="M19" s="293">
        <f t="shared" si="1"/>
        <v>288</v>
      </c>
      <c r="N19" s="293">
        <f t="shared" si="1"/>
        <v>65015.619999999995</v>
      </c>
      <c r="O19" s="293">
        <f t="shared" si="1"/>
        <v>1740.18</v>
      </c>
      <c r="P19" s="293">
        <f t="shared" si="1"/>
        <v>47069.020000000004</v>
      </c>
      <c r="Q19" s="293">
        <f t="shared" si="1"/>
        <v>1152933.27</v>
      </c>
      <c r="R19" s="291">
        <f t="shared" si="0"/>
        <v>1475212.4300000002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384"/>
      <c r="P31" s="384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71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I32" sqref="I32"/>
    </sheetView>
  </sheetViews>
  <sheetFormatPr baseColWidth="10" defaultColWidth="11.42578125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20" t="s">
        <v>477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22"/>
    </row>
    <row r="2" spans="1:18" ht="13.5" customHeight="1" x14ac:dyDescent="0.25">
      <c r="A2" s="120" t="s">
        <v>213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22"/>
    </row>
    <row r="3" spans="1:18" ht="13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22"/>
    </row>
    <row r="4" spans="1:18" ht="51" customHeight="1" x14ac:dyDescent="0.25">
      <c r="A4" s="155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395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161</v>
      </c>
      <c r="B5" s="284">
        <v>25816.760000000006</v>
      </c>
      <c r="C5" s="284">
        <v>35663.150000000016</v>
      </c>
      <c r="D5" s="284">
        <v>86599.48000000004</v>
      </c>
      <c r="E5" s="284">
        <v>57283.060000000012</v>
      </c>
      <c r="F5" s="284">
        <v>149902.84999999998</v>
      </c>
      <c r="G5" s="284">
        <v>351838.38</v>
      </c>
      <c r="H5" s="284">
        <v>182877.80999999997</v>
      </c>
      <c r="I5" s="284">
        <v>189180.51999999976</v>
      </c>
      <c r="J5" s="284">
        <v>81594.849999999977</v>
      </c>
      <c r="K5" s="284">
        <v>273921.85999999993</v>
      </c>
      <c r="L5" s="284">
        <v>171564.50000000003</v>
      </c>
      <c r="M5" s="284">
        <v>66493.710000000006</v>
      </c>
      <c r="N5" s="284">
        <v>169494.38000000006</v>
      </c>
      <c r="O5" s="284">
        <v>23896.300000000007</v>
      </c>
      <c r="P5" s="284">
        <v>34557.479999999996</v>
      </c>
      <c r="Q5" s="284">
        <v>1082536.299999998</v>
      </c>
      <c r="R5" s="291">
        <f t="shared" ref="R5:R19" si="0">SUM(B5:Q5)</f>
        <v>2983221.3899999978</v>
      </c>
    </row>
    <row r="6" spans="1:18" ht="20.100000000000001" customHeight="1" x14ac:dyDescent="0.25">
      <c r="A6" s="159" t="s">
        <v>162</v>
      </c>
      <c r="B6" s="284">
        <v>10774.75</v>
      </c>
      <c r="C6" s="284">
        <v>30527.140000000007</v>
      </c>
      <c r="D6" s="284">
        <v>62775.229999999989</v>
      </c>
      <c r="E6" s="284">
        <v>26475.170000000006</v>
      </c>
      <c r="F6" s="284">
        <v>74382.499999999985</v>
      </c>
      <c r="G6" s="284">
        <v>139199.52999999994</v>
      </c>
      <c r="H6" s="284">
        <v>60796.310000000005</v>
      </c>
      <c r="I6" s="284">
        <v>87273.649999999965</v>
      </c>
      <c r="J6" s="284">
        <v>42109.33</v>
      </c>
      <c r="K6" s="284">
        <v>99513.449999999953</v>
      </c>
      <c r="L6" s="284">
        <v>59144.510000000038</v>
      </c>
      <c r="M6" s="284">
        <v>32898.020000000019</v>
      </c>
      <c r="N6" s="284">
        <v>67549.860000000059</v>
      </c>
      <c r="O6" s="284">
        <v>6675.4199999999992</v>
      </c>
      <c r="P6" s="284">
        <v>6170.5</v>
      </c>
      <c r="Q6" s="284">
        <v>652897.9600000002</v>
      </c>
      <c r="R6" s="291">
        <f t="shared" si="0"/>
        <v>1459163.33</v>
      </c>
    </row>
    <row r="7" spans="1:18" ht="20.100000000000001" customHeight="1" x14ac:dyDescent="0.25">
      <c r="A7" s="159" t="s">
        <v>163</v>
      </c>
      <c r="B7" s="284">
        <v>7859.0800000000008</v>
      </c>
      <c r="C7" s="284">
        <v>10136.309999999994</v>
      </c>
      <c r="D7" s="284">
        <v>18760.770000000011</v>
      </c>
      <c r="E7" s="284">
        <v>11295.79999999999</v>
      </c>
      <c r="F7" s="284">
        <v>28477.449999999997</v>
      </c>
      <c r="G7" s="284">
        <v>48036.050000000083</v>
      </c>
      <c r="H7" s="284">
        <v>32725.860000000015</v>
      </c>
      <c r="I7" s="284">
        <v>24868.750000000015</v>
      </c>
      <c r="J7" s="284">
        <v>11604.64</v>
      </c>
      <c r="K7" s="284">
        <v>38568.369999999988</v>
      </c>
      <c r="L7" s="284">
        <v>36609.010000000017</v>
      </c>
      <c r="M7" s="284">
        <v>12352.900000000012</v>
      </c>
      <c r="N7" s="284">
        <v>39608.649999999994</v>
      </c>
      <c r="O7" s="284">
        <v>4394.2600000000029</v>
      </c>
      <c r="P7" s="284">
        <v>5127.9699999999975</v>
      </c>
      <c r="Q7" s="284">
        <v>165367.94000000003</v>
      </c>
      <c r="R7" s="291">
        <f t="shared" si="0"/>
        <v>495793.81000000017</v>
      </c>
    </row>
    <row r="8" spans="1:18" ht="20.100000000000001" customHeight="1" x14ac:dyDescent="0.25">
      <c r="A8" s="159" t="s">
        <v>184</v>
      </c>
      <c r="B8" s="284">
        <v>0</v>
      </c>
      <c r="C8" s="284">
        <v>0</v>
      </c>
      <c r="D8" s="284">
        <v>0</v>
      </c>
      <c r="E8" s="284">
        <v>0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>
        <v>0</v>
      </c>
      <c r="M8" s="284">
        <v>0</v>
      </c>
      <c r="N8" s="284">
        <v>0</v>
      </c>
      <c r="O8" s="284">
        <v>0</v>
      </c>
      <c r="P8" s="284">
        <v>0</v>
      </c>
      <c r="Q8" s="284">
        <v>0</v>
      </c>
      <c r="R8" s="291">
        <f t="shared" si="0"/>
        <v>0</v>
      </c>
    </row>
    <row r="9" spans="1:18" ht="20.100000000000001" customHeight="1" x14ac:dyDescent="0.25">
      <c r="A9" s="159" t="s">
        <v>164</v>
      </c>
      <c r="B9" s="284">
        <v>0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4">
        <v>0</v>
      </c>
      <c r="N9" s="284">
        <v>0</v>
      </c>
      <c r="O9" s="284">
        <v>0</v>
      </c>
      <c r="P9" s="284">
        <v>0</v>
      </c>
      <c r="Q9" s="284">
        <v>0</v>
      </c>
      <c r="R9" s="291">
        <f t="shared" si="0"/>
        <v>0</v>
      </c>
    </row>
    <row r="10" spans="1:18" ht="20.100000000000001" customHeight="1" x14ac:dyDescent="0.25">
      <c r="A10" s="159" t="s">
        <v>165</v>
      </c>
      <c r="B10" s="284">
        <v>14.959999999999999</v>
      </c>
      <c r="C10" s="284">
        <v>66.3</v>
      </c>
      <c r="D10" s="284">
        <v>157.85000000000005</v>
      </c>
      <c r="E10" s="284">
        <v>125.03</v>
      </c>
      <c r="F10" s="284">
        <v>1076.6200000000006</v>
      </c>
      <c r="G10" s="284">
        <v>7603.1399999999985</v>
      </c>
      <c r="H10" s="284">
        <v>12085.900000000011</v>
      </c>
      <c r="I10" s="284">
        <v>9320.5500000000029</v>
      </c>
      <c r="J10" s="284">
        <v>4023.8999999999974</v>
      </c>
      <c r="K10" s="284">
        <v>10539.560000000003</v>
      </c>
      <c r="L10" s="284">
        <v>7423.8500000000013</v>
      </c>
      <c r="M10" s="284">
        <v>3335.35</v>
      </c>
      <c r="N10" s="284">
        <v>10325.580000000002</v>
      </c>
      <c r="O10" s="284">
        <v>4045.2700000000013</v>
      </c>
      <c r="P10" s="284">
        <v>0</v>
      </c>
      <c r="Q10" s="284">
        <v>65974.760000000038</v>
      </c>
      <c r="R10" s="291">
        <f t="shared" si="0"/>
        <v>136118.62000000005</v>
      </c>
    </row>
    <row r="11" spans="1:18" ht="20.100000000000001" customHeight="1" x14ac:dyDescent="0.25">
      <c r="A11" s="159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84">
        <v>0</v>
      </c>
      <c r="O11" s="284">
        <v>0</v>
      </c>
      <c r="P11" s="284">
        <v>0</v>
      </c>
      <c r="Q11" s="284">
        <v>0</v>
      </c>
      <c r="R11" s="291">
        <f t="shared" si="0"/>
        <v>0</v>
      </c>
    </row>
    <row r="12" spans="1:18" ht="20.100000000000001" customHeight="1" x14ac:dyDescent="0.25">
      <c r="A12" s="159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84">
        <v>0</v>
      </c>
      <c r="O12" s="284">
        <v>0</v>
      </c>
      <c r="P12" s="284">
        <v>0</v>
      </c>
      <c r="Q12" s="284">
        <v>0</v>
      </c>
      <c r="R12" s="291">
        <f t="shared" si="0"/>
        <v>0</v>
      </c>
    </row>
    <row r="13" spans="1:18" ht="20.100000000000001" customHeight="1" x14ac:dyDescent="0.25">
      <c r="A13" s="159" t="s">
        <v>168</v>
      </c>
      <c r="B13" s="284">
        <v>0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91">
        <f t="shared" si="0"/>
        <v>0</v>
      </c>
    </row>
    <row r="14" spans="1:18" ht="20.100000000000001" customHeight="1" x14ac:dyDescent="0.25">
      <c r="A14" s="115" t="s">
        <v>169</v>
      </c>
      <c r="B14" s="284">
        <v>31977.490000000005</v>
      </c>
      <c r="C14" s="284">
        <v>52039.53</v>
      </c>
      <c r="D14" s="284">
        <v>103890.67</v>
      </c>
      <c r="E14" s="284">
        <v>60310.599999999991</v>
      </c>
      <c r="F14" s="284">
        <v>112828.46999999996</v>
      </c>
      <c r="G14" s="284">
        <v>206353.71999999986</v>
      </c>
      <c r="H14" s="284">
        <v>161189.22999999998</v>
      </c>
      <c r="I14" s="284">
        <v>183746.71</v>
      </c>
      <c r="J14" s="284">
        <v>76428.189999999988</v>
      </c>
      <c r="K14" s="284">
        <v>198024.29999999996</v>
      </c>
      <c r="L14" s="284">
        <v>133676.65999999997</v>
      </c>
      <c r="M14" s="284">
        <v>52742.989999999983</v>
      </c>
      <c r="N14" s="284">
        <v>148651.48000000001</v>
      </c>
      <c r="O14" s="284">
        <v>30912.929999999982</v>
      </c>
      <c r="P14" s="284">
        <v>25794.49</v>
      </c>
      <c r="Q14" s="284">
        <v>910983.57000000088</v>
      </c>
      <c r="R14" s="291">
        <f t="shared" si="0"/>
        <v>2489551.0300000003</v>
      </c>
    </row>
    <row r="15" spans="1:18" ht="20.100000000000001" customHeight="1" x14ac:dyDescent="0.25">
      <c r="A15" s="115" t="s">
        <v>304</v>
      </c>
      <c r="B15" s="284">
        <v>13754.099999999999</v>
      </c>
      <c r="C15" s="284">
        <v>39002.679999999993</v>
      </c>
      <c r="D15" s="284">
        <v>71358.91</v>
      </c>
      <c r="E15" s="284">
        <v>50159.950000000012</v>
      </c>
      <c r="F15" s="284">
        <v>71832.209999999977</v>
      </c>
      <c r="G15" s="284">
        <v>105928.26</v>
      </c>
      <c r="H15" s="284">
        <v>70391.67</v>
      </c>
      <c r="I15" s="284">
        <v>120537.94999999998</v>
      </c>
      <c r="J15" s="284">
        <v>53086.280000000021</v>
      </c>
      <c r="K15" s="284">
        <v>79419.849999999977</v>
      </c>
      <c r="L15" s="284">
        <v>104679.55000000002</v>
      </c>
      <c r="M15" s="284">
        <v>48014</v>
      </c>
      <c r="N15" s="284">
        <v>125711.86000000004</v>
      </c>
      <c r="O15" s="284">
        <v>13293.45</v>
      </c>
      <c r="P15" s="284">
        <v>25178.509999999995</v>
      </c>
      <c r="Q15" s="284">
        <v>0</v>
      </c>
      <c r="R15" s="291">
        <f t="shared" si="0"/>
        <v>992349.23</v>
      </c>
    </row>
    <row r="16" spans="1:18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91">
        <f t="shared" si="0"/>
        <v>0</v>
      </c>
    </row>
    <row r="17" spans="1:18" ht="20.100000000000001" customHeight="1" x14ac:dyDescent="0.25">
      <c r="A17" s="159" t="s">
        <v>175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0</v>
      </c>
      <c r="R17" s="291">
        <f t="shared" si="0"/>
        <v>0</v>
      </c>
    </row>
    <row r="18" spans="1:18" ht="20.100000000000001" customHeight="1" x14ac:dyDescent="0.25">
      <c r="A18" s="176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284">
        <v>0</v>
      </c>
      <c r="O18" s="284">
        <v>0</v>
      </c>
      <c r="P18" s="284">
        <v>0</v>
      </c>
      <c r="Q18" s="284">
        <v>0</v>
      </c>
      <c r="R18" s="291">
        <f t="shared" si="0"/>
        <v>0</v>
      </c>
    </row>
    <row r="19" spans="1:18" ht="20.100000000000001" customHeight="1" x14ac:dyDescent="0.25">
      <c r="A19" s="197" t="s">
        <v>22</v>
      </c>
      <c r="B19" s="292">
        <f>SUM(B5:B18)</f>
        <v>90197.140000000014</v>
      </c>
      <c r="C19" s="292">
        <f t="shared" ref="C19:Q19" si="1">SUM(C5:C18)</f>
        <v>167435.11000000002</v>
      </c>
      <c r="D19" s="292">
        <f t="shared" si="1"/>
        <v>343542.91000000003</v>
      </c>
      <c r="E19" s="292">
        <f t="shared" si="1"/>
        <v>205649.61</v>
      </c>
      <c r="F19" s="292">
        <f t="shared" si="1"/>
        <v>438500.09999999992</v>
      </c>
      <c r="G19" s="292">
        <f t="shared" si="1"/>
        <v>858959.07999999984</v>
      </c>
      <c r="H19" s="292">
        <f t="shared" si="1"/>
        <v>520066.77999999997</v>
      </c>
      <c r="I19" s="292">
        <f t="shared" si="1"/>
        <v>614928.12999999966</v>
      </c>
      <c r="J19" s="292">
        <f t="shared" si="1"/>
        <v>268847.19</v>
      </c>
      <c r="K19" s="292">
        <f t="shared" si="1"/>
        <v>699987.38999999978</v>
      </c>
      <c r="L19" s="292">
        <f t="shared" si="1"/>
        <v>513098.08000000007</v>
      </c>
      <c r="M19" s="292">
        <f t="shared" si="1"/>
        <v>215836.97000000003</v>
      </c>
      <c r="N19" s="292">
        <f t="shared" si="1"/>
        <v>561341.81000000029</v>
      </c>
      <c r="O19" s="292">
        <f t="shared" si="1"/>
        <v>83217.62999999999</v>
      </c>
      <c r="P19" s="292">
        <f t="shared" si="1"/>
        <v>96828.95</v>
      </c>
      <c r="Q19" s="292">
        <f t="shared" si="1"/>
        <v>2877760.5299999989</v>
      </c>
      <c r="R19" s="291">
        <f t="shared" si="0"/>
        <v>8556197.4099999983</v>
      </c>
    </row>
    <row r="20" spans="1:18" ht="13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8" ht="15" x14ac:dyDescent="0.25">
      <c r="A22" s="501"/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</row>
    <row r="23" spans="1:18" ht="15" x14ac:dyDescent="0.25">
      <c r="A23" s="501"/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</row>
    <row r="24" spans="1:18" ht="15" x14ac:dyDescent="0.25">
      <c r="A24" s="501"/>
      <c r="B24" s="502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</row>
    <row r="25" spans="1:18" ht="15" x14ac:dyDescent="0.25">
      <c r="A25" s="501"/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</row>
    <row r="26" spans="1:18" ht="15" x14ac:dyDescent="0.25">
      <c r="A26" s="501"/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</row>
    <row r="27" spans="1:18" ht="15" x14ac:dyDescent="0.25">
      <c r="A27" s="501"/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</row>
    <row r="28" spans="1:18" ht="15" x14ac:dyDescent="0.25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</row>
    <row r="29" spans="1:18" ht="15" x14ac:dyDescent="0.25">
      <c r="A29" s="501"/>
      <c r="B29" s="502"/>
      <c r="C29" s="502"/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</row>
    <row r="30" spans="1:18" ht="15" x14ac:dyDescent="0.25">
      <c r="A30" s="501"/>
      <c r="B30" s="502"/>
      <c r="C30" s="502"/>
      <c r="D30" s="502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</row>
    <row r="31" spans="1:18" ht="15" x14ac:dyDescent="0.25">
      <c r="A31" s="501"/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</row>
    <row r="32" spans="1:18" ht="15" x14ac:dyDescent="0.25">
      <c r="A32" s="501"/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</row>
    <row r="33" spans="1:18" ht="15" x14ac:dyDescent="0.25">
      <c r="A33" s="501"/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I32" sqref="I32"/>
    </sheetView>
  </sheetViews>
  <sheetFormatPr baseColWidth="10" defaultColWidth="11.42578125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3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395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161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84">
        <v>0</v>
      </c>
      <c r="J5" s="284">
        <v>0</v>
      </c>
      <c r="K5" s="284">
        <v>0</v>
      </c>
      <c r="L5" s="284">
        <v>0</v>
      </c>
      <c r="M5" s="284">
        <v>0</v>
      </c>
      <c r="N5" s="284">
        <v>0</v>
      </c>
      <c r="O5" s="284">
        <v>0</v>
      </c>
      <c r="P5" s="284">
        <v>0</v>
      </c>
      <c r="Q5" s="284">
        <v>0</v>
      </c>
      <c r="R5" s="286">
        <f>SUM(B5:Q5)</f>
        <v>0</v>
      </c>
    </row>
    <row r="6" spans="1:18" ht="20.100000000000001" customHeight="1" x14ac:dyDescent="0.25">
      <c r="A6" s="159" t="s">
        <v>162</v>
      </c>
      <c r="B6" s="284">
        <v>0</v>
      </c>
      <c r="C6" s="284">
        <v>0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284">
        <v>0</v>
      </c>
      <c r="L6" s="284">
        <v>0</v>
      </c>
      <c r="M6" s="284">
        <v>0</v>
      </c>
      <c r="N6" s="284">
        <v>0</v>
      </c>
      <c r="O6" s="284">
        <v>0</v>
      </c>
      <c r="P6" s="284">
        <v>0</v>
      </c>
      <c r="Q6" s="284">
        <v>0</v>
      </c>
      <c r="R6" s="286">
        <f t="shared" ref="R6:R19" si="0">SUM(B6:Q6)</f>
        <v>0</v>
      </c>
    </row>
    <row r="7" spans="1:18" ht="20.100000000000001" customHeight="1" x14ac:dyDescent="0.25">
      <c r="A7" s="159" t="s">
        <v>163</v>
      </c>
      <c r="B7" s="284">
        <v>0</v>
      </c>
      <c r="C7" s="284">
        <v>0</v>
      </c>
      <c r="D7" s="284">
        <v>0</v>
      </c>
      <c r="E7" s="284">
        <v>0</v>
      </c>
      <c r="F7" s="284">
        <v>0</v>
      </c>
      <c r="G7" s="284">
        <v>0</v>
      </c>
      <c r="H7" s="284">
        <v>0</v>
      </c>
      <c r="I7" s="284">
        <v>0</v>
      </c>
      <c r="J7" s="284">
        <v>0</v>
      </c>
      <c r="K7" s="284">
        <v>0</v>
      </c>
      <c r="L7" s="284">
        <v>0</v>
      </c>
      <c r="M7" s="284">
        <v>0</v>
      </c>
      <c r="N7" s="284">
        <v>0</v>
      </c>
      <c r="O7" s="284">
        <v>0</v>
      </c>
      <c r="P7" s="284">
        <v>0</v>
      </c>
      <c r="Q7" s="284">
        <v>0</v>
      </c>
      <c r="R7" s="286">
        <f t="shared" si="0"/>
        <v>0</v>
      </c>
    </row>
    <row r="8" spans="1:18" ht="20.100000000000001" customHeight="1" x14ac:dyDescent="0.25">
      <c r="A8" s="159" t="s">
        <v>184</v>
      </c>
      <c r="B8" s="284">
        <v>0</v>
      </c>
      <c r="C8" s="284">
        <v>0</v>
      </c>
      <c r="D8" s="284">
        <v>0</v>
      </c>
      <c r="E8" s="284">
        <v>0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>
        <v>0</v>
      </c>
      <c r="M8" s="284">
        <v>0</v>
      </c>
      <c r="N8" s="284">
        <v>0</v>
      </c>
      <c r="O8" s="284">
        <v>0</v>
      </c>
      <c r="P8" s="284">
        <v>0</v>
      </c>
      <c r="Q8" s="284">
        <v>0</v>
      </c>
      <c r="R8" s="286">
        <f t="shared" si="0"/>
        <v>0</v>
      </c>
    </row>
    <row r="9" spans="1:18" ht="20.100000000000001" customHeight="1" x14ac:dyDescent="0.25">
      <c r="A9" s="159" t="s">
        <v>164</v>
      </c>
      <c r="B9" s="284">
        <v>0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4">
        <v>0</v>
      </c>
      <c r="N9" s="284">
        <v>0</v>
      </c>
      <c r="O9" s="284">
        <v>0</v>
      </c>
      <c r="P9" s="284">
        <v>0</v>
      </c>
      <c r="Q9" s="284">
        <v>0</v>
      </c>
      <c r="R9" s="286">
        <f t="shared" si="0"/>
        <v>0</v>
      </c>
    </row>
    <row r="10" spans="1:18" ht="20.100000000000001" customHeight="1" x14ac:dyDescent="0.25">
      <c r="A10" s="159" t="s">
        <v>165</v>
      </c>
      <c r="B10" s="284">
        <v>0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0</v>
      </c>
      <c r="K10" s="284">
        <v>0</v>
      </c>
      <c r="L10" s="284">
        <v>0</v>
      </c>
      <c r="M10" s="284">
        <v>0</v>
      </c>
      <c r="N10" s="284">
        <v>0</v>
      </c>
      <c r="O10" s="284">
        <v>0</v>
      </c>
      <c r="P10" s="284">
        <v>0</v>
      </c>
      <c r="Q10" s="284">
        <v>3.3</v>
      </c>
      <c r="R10" s="286">
        <f t="shared" si="0"/>
        <v>3.3</v>
      </c>
    </row>
    <row r="11" spans="1:18" ht="20.100000000000001" customHeight="1" x14ac:dyDescent="0.25">
      <c r="A11" s="159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84">
        <v>0</v>
      </c>
      <c r="O11" s="284">
        <v>0</v>
      </c>
      <c r="P11" s="284">
        <v>0</v>
      </c>
      <c r="Q11" s="284">
        <v>0</v>
      </c>
      <c r="R11" s="286">
        <f t="shared" si="0"/>
        <v>0</v>
      </c>
    </row>
    <row r="12" spans="1:18" ht="20.100000000000001" customHeight="1" x14ac:dyDescent="0.25">
      <c r="A12" s="159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84">
        <v>0</v>
      </c>
      <c r="O12" s="284">
        <v>0</v>
      </c>
      <c r="P12" s="284">
        <v>0</v>
      </c>
      <c r="Q12" s="284">
        <v>0</v>
      </c>
      <c r="R12" s="286">
        <f t="shared" si="0"/>
        <v>0</v>
      </c>
    </row>
    <row r="13" spans="1:18" ht="20.100000000000001" customHeight="1" x14ac:dyDescent="0.25">
      <c r="A13" s="159" t="s">
        <v>168</v>
      </c>
      <c r="B13" s="284">
        <v>0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86">
        <f t="shared" si="0"/>
        <v>0</v>
      </c>
    </row>
    <row r="14" spans="1:18" ht="20.100000000000001" customHeight="1" x14ac:dyDescent="0.25">
      <c r="A14" s="115" t="s">
        <v>169</v>
      </c>
      <c r="B14" s="284">
        <v>0</v>
      </c>
      <c r="C14" s="284">
        <v>0</v>
      </c>
      <c r="D14" s="284">
        <v>0</v>
      </c>
      <c r="E14" s="284">
        <v>0</v>
      </c>
      <c r="F14" s="284">
        <v>0</v>
      </c>
      <c r="G14" s="284">
        <v>0</v>
      </c>
      <c r="H14" s="284">
        <v>0</v>
      </c>
      <c r="I14" s="284">
        <v>0</v>
      </c>
      <c r="J14" s="284">
        <v>0</v>
      </c>
      <c r="K14" s="284">
        <v>0</v>
      </c>
      <c r="L14" s="284">
        <v>0</v>
      </c>
      <c r="M14" s="284">
        <v>0</v>
      </c>
      <c r="N14" s="284">
        <v>0</v>
      </c>
      <c r="O14" s="284">
        <v>0</v>
      </c>
      <c r="P14" s="284">
        <v>0</v>
      </c>
      <c r="Q14" s="284">
        <v>219.65</v>
      </c>
      <c r="R14" s="286">
        <f t="shared" si="0"/>
        <v>219.65</v>
      </c>
    </row>
    <row r="15" spans="1:18" ht="20.100000000000001" customHeight="1" x14ac:dyDescent="0.25">
      <c r="A15" s="115" t="s">
        <v>304</v>
      </c>
      <c r="B15" s="284">
        <v>0</v>
      </c>
      <c r="C15" s="284">
        <v>0</v>
      </c>
      <c r="D15" s="284">
        <v>0</v>
      </c>
      <c r="E15" s="284">
        <v>0</v>
      </c>
      <c r="F15" s="284">
        <v>0</v>
      </c>
      <c r="G15" s="284">
        <v>0</v>
      </c>
      <c r="H15" s="284">
        <v>0</v>
      </c>
      <c r="I15" s="284">
        <v>0</v>
      </c>
      <c r="J15" s="284">
        <v>112</v>
      </c>
      <c r="K15" s="284">
        <v>74.11999999999999</v>
      </c>
      <c r="L15" s="284">
        <v>0</v>
      </c>
      <c r="M15" s="284">
        <v>0</v>
      </c>
      <c r="N15" s="284">
        <v>0</v>
      </c>
      <c r="O15" s="284">
        <v>0</v>
      </c>
      <c r="P15" s="284">
        <v>0</v>
      </c>
      <c r="Q15" s="284">
        <v>0</v>
      </c>
      <c r="R15" s="286">
        <f t="shared" si="0"/>
        <v>186.12</v>
      </c>
    </row>
    <row r="16" spans="1:18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86">
        <f t="shared" si="0"/>
        <v>0</v>
      </c>
    </row>
    <row r="17" spans="1:18" ht="20.100000000000001" customHeight="1" x14ac:dyDescent="0.25">
      <c r="A17" s="159" t="s">
        <v>175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0</v>
      </c>
      <c r="R17" s="286">
        <f t="shared" si="0"/>
        <v>0</v>
      </c>
    </row>
    <row r="18" spans="1:18" ht="20.100000000000001" customHeight="1" x14ac:dyDescent="0.25">
      <c r="A18" s="176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284">
        <v>0</v>
      </c>
      <c r="O18" s="284">
        <v>0</v>
      </c>
      <c r="P18" s="284">
        <v>0</v>
      </c>
      <c r="Q18" s="284">
        <v>0</v>
      </c>
      <c r="R18" s="286">
        <f t="shared" si="0"/>
        <v>0</v>
      </c>
    </row>
    <row r="19" spans="1:18" ht="20.100000000000001" customHeight="1" x14ac:dyDescent="0.25">
      <c r="A19" s="197" t="s">
        <v>22</v>
      </c>
      <c r="B19" s="294">
        <f>SUM(B5:B18)</f>
        <v>0</v>
      </c>
      <c r="C19" s="294">
        <f t="shared" ref="C19:Q19" si="1">SUM(C5:C18)</f>
        <v>0</v>
      </c>
      <c r="D19" s="294">
        <f t="shared" si="1"/>
        <v>0</v>
      </c>
      <c r="E19" s="294">
        <f t="shared" si="1"/>
        <v>0</v>
      </c>
      <c r="F19" s="294">
        <f t="shared" si="1"/>
        <v>0</v>
      </c>
      <c r="G19" s="294">
        <f t="shared" si="1"/>
        <v>0</v>
      </c>
      <c r="H19" s="294">
        <f t="shared" si="1"/>
        <v>0</v>
      </c>
      <c r="I19" s="294">
        <f t="shared" si="1"/>
        <v>0</v>
      </c>
      <c r="J19" s="294">
        <f t="shared" si="1"/>
        <v>112</v>
      </c>
      <c r="K19" s="294">
        <f t="shared" si="1"/>
        <v>74.11999999999999</v>
      </c>
      <c r="L19" s="294">
        <f t="shared" si="1"/>
        <v>0</v>
      </c>
      <c r="M19" s="294">
        <f t="shared" si="1"/>
        <v>0</v>
      </c>
      <c r="N19" s="294">
        <f t="shared" si="1"/>
        <v>0</v>
      </c>
      <c r="O19" s="294">
        <f t="shared" si="1"/>
        <v>0</v>
      </c>
      <c r="P19" s="294">
        <f t="shared" si="1"/>
        <v>0</v>
      </c>
      <c r="Q19" s="294">
        <f t="shared" si="1"/>
        <v>222.95000000000002</v>
      </c>
      <c r="R19" s="286">
        <f t="shared" si="0"/>
        <v>409.07000000000005</v>
      </c>
    </row>
    <row r="20" spans="1:18" ht="13.5" customHeight="1" x14ac:dyDescent="0.25">
      <c r="A20" s="20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" customHeight="1" x14ac:dyDescent="0.25">
      <c r="A21" s="20" t="s">
        <v>125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U29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21" ht="13.5" customHeight="1" x14ac:dyDescent="0.25">
      <c r="A1" s="65" t="s">
        <v>477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1" ht="13.5" customHeight="1" x14ac:dyDescent="0.25">
      <c r="A2" s="65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1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1" ht="53.25" customHeight="1" x14ac:dyDescent="0.25">
      <c r="A4" s="30" t="s">
        <v>101</v>
      </c>
      <c r="B4" s="30" t="s">
        <v>189</v>
      </c>
      <c r="C4" s="30" t="s">
        <v>190</v>
      </c>
      <c r="D4" s="30" t="s">
        <v>191</v>
      </c>
      <c r="E4" s="30" t="s">
        <v>192</v>
      </c>
      <c r="F4" s="30" t="s">
        <v>193</v>
      </c>
      <c r="G4" s="30" t="s">
        <v>194</v>
      </c>
      <c r="H4" s="30" t="s">
        <v>195</v>
      </c>
      <c r="I4" s="30" t="s">
        <v>196</v>
      </c>
      <c r="J4" s="30" t="s">
        <v>395</v>
      </c>
      <c r="K4" s="30" t="s">
        <v>197</v>
      </c>
      <c r="L4" s="30" t="s">
        <v>198</v>
      </c>
      <c r="M4" s="30" t="s">
        <v>199</v>
      </c>
      <c r="N4" s="30" t="s">
        <v>200</v>
      </c>
      <c r="O4" s="30" t="s">
        <v>201</v>
      </c>
      <c r="P4" s="30" t="s">
        <v>202</v>
      </c>
      <c r="Q4" s="30" t="s">
        <v>112</v>
      </c>
      <c r="R4" s="30" t="s">
        <v>22</v>
      </c>
    </row>
    <row r="5" spans="1:21" ht="20.100000000000001" customHeight="1" x14ac:dyDescent="0.3">
      <c r="A5" s="115" t="s">
        <v>161</v>
      </c>
      <c r="B5" s="295">
        <v>27019.520000000004</v>
      </c>
      <c r="C5" s="295">
        <v>36288.600000000013</v>
      </c>
      <c r="D5" s="295">
        <v>88125.500000000044</v>
      </c>
      <c r="E5" s="295">
        <v>57587.130000000012</v>
      </c>
      <c r="F5" s="295">
        <v>152426.74</v>
      </c>
      <c r="G5" s="295">
        <v>358347.36</v>
      </c>
      <c r="H5" s="295">
        <v>185831.72999999998</v>
      </c>
      <c r="I5" s="295">
        <v>191088.75999999975</v>
      </c>
      <c r="J5" s="295">
        <v>86051.059999999983</v>
      </c>
      <c r="K5" s="295">
        <v>294362.05999999994</v>
      </c>
      <c r="L5" s="295">
        <v>184694.48000000004</v>
      </c>
      <c r="M5" s="295">
        <v>67505.38</v>
      </c>
      <c r="N5" s="295">
        <v>173938.50000000006</v>
      </c>
      <c r="O5" s="295">
        <v>24137.900000000005</v>
      </c>
      <c r="P5" s="295">
        <v>35103.869999999995</v>
      </c>
      <c r="Q5" s="295">
        <v>1096016.7699999979</v>
      </c>
      <c r="R5" s="291">
        <f>SUM(B5:Q5)</f>
        <v>3058525.3599999975</v>
      </c>
      <c r="U5" s="27"/>
    </row>
    <row r="6" spans="1:21" ht="20.100000000000001" customHeight="1" x14ac:dyDescent="0.3">
      <c r="A6" s="115" t="s">
        <v>162</v>
      </c>
      <c r="B6" s="295">
        <v>10779.7</v>
      </c>
      <c r="C6" s="295">
        <v>30894.310000000005</v>
      </c>
      <c r="D6" s="295">
        <v>62946.989999999991</v>
      </c>
      <c r="E6" s="295">
        <v>26655.870000000006</v>
      </c>
      <c r="F6" s="295">
        <v>75348.499999999985</v>
      </c>
      <c r="G6" s="295">
        <v>140627.20999999993</v>
      </c>
      <c r="H6" s="295">
        <v>62043.240000000005</v>
      </c>
      <c r="I6" s="295">
        <v>87719.839999999967</v>
      </c>
      <c r="J6" s="295">
        <v>42795.840000000004</v>
      </c>
      <c r="K6" s="295">
        <v>105537.20999999996</v>
      </c>
      <c r="L6" s="295">
        <v>60925.48000000004</v>
      </c>
      <c r="M6" s="295">
        <v>34580.120000000017</v>
      </c>
      <c r="N6" s="295">
        <v>69659.020000000062</v>
      </c>
      <c r="O6" s="295">
        <v>6796.8199999999988</v>
      </c>
      <c r="P6" s="295">
        <v>6251</v>
      </c>
      <c r="Q6" s="295">
        <v>665322.75000000023</v>
      </c>
      <c r="R6" s="291">
        <f t="shared" ref="R6:R19" si="0">SUM(B6:Q6)</f>
        <v>1488883.9000000001</v>
      </c>
      <c r="U6" s="27"/>
    </row>
    <row r="7" spans="1:21" ht="20.100000000000001" customHeight="1" x14ac:dyDescent="0.3">
      <c r="A7" s="115" t="s">
        <v>163</v>
      </c>
      <c r="B7" s="295">
        <v>8630.1400000000012</v>
      </c>
      <c r="C7" s="295">
        <v>10193.169999999995</v>
      </c>
      <c r="D7" s="295">
        <v>18797.12000000001</v>
      </c>
      <c r="E7" s="295">
        <v>11309.43999999999</v>
      </c>
      <c r="F7" s="295">
        <v>28501.919999999998</v>
      </c>
      <c r="G7" s="295">
        <v>49121.740000000085</v>
      </c>
      <c r="H7" s="295">
        <v>32852.600000000013</v>
      </c>
      <c r="I7" s="295">
        <v>28243.290000000015</v>
      </c>
      <c r="J7" s="295">
        <v>12035.859999999999</v>
      </c>
      <c r="K7" s="295">
        <v>39844.37999999999</v>
      </c>
      <c r="L7" s="295">
        <v>38603.790000000015</v>
      </c>
      <c r="M7" s="295">
        <v>12391.550000000012</v>
      </c>
      <c r="N7" s="295">
        <v>40167.519999999997</v>
      </c>
      <c r="O7" s="295">
        <v>4398.4200000000028</v>
      </c>
      <c r="P7" s="295">
        <v>5172.0299999999979</v>
      </c>
      <c r="Q7" s="295">
        <v>166338.11000000004</v>
      </c>
      <c r="R7" s="291">
        <f t="shared" si="0"/>
        <v>506601.08000000013</v>
      </c>
      <c r="U7" s="27"/>
    </row>
    <row r="8" spans="1:21" ht="20.100000000000001" customHeight="1" x14ac:dyDescent="0.3">
      <c r="A8" s="115" t="s">
        <v>184</v>
      </c>
      <c r="B8" s="295">
        <v>8.25</v>
      </c>
      <c r="C8" s="295">
        <v>63.75</v>
      </c>
      <c r="D8" s="295">
        <v>18.7</v>
      </c>
      <c r="E8" s="295">
        <v>28.02</v>
      </c>
      <c r="F8" s="295">
        <v>112.61</v>
      </c>
      <c r="G8" s="295">
        <v>279.10000000000002</v>
      </c>
      <c r="H8" s="295">
        <v>128.57999999999998</v>
      </c>
      <c r="I8" s="295">
        <v>140.75</v>
      </c>
      <c r="J8" s="295">
        <v>105.64</v>
      </c>
      <c r="K8" s="295">
        <v>280.53999999999996</v>
      </c>
      <c r="L8" s="295">
        <v>338.62000000000006</v>
      </c>
      <c r="M8" s="295">
        <v>63</v>
      </c>
      <c r="N8" s="295">
        <v>1196.8700000000003</v>
      </c>
      <c r="O8" s="295">
        <v>146.00000000000003</v>
      </c>
      <c r="P8" s="295">
        <v>0</v>
      </c>
      <c r="Q8" s="295">
        <v>2033.7800000000002</v>
      </c>
      <c r="R8" s="291">
        <f t="shared" si="0"/>
        <v>4944.2100000000009</v>
      </c>
      <c r="U8" s="27"/>
    </row>
    <row r="9" spans="1:21" ht="20.100000000000001" customHeight="1" x14ac:dyDescent="0.3">
      <c r="A9" s="115" t="s">
        <v>164</v>
      </c>
      <c r="B9" s="295">
        <v>12100.919999999998</v>
      </c>
      <c r="C9" s="295">
        <v>38212.94</v>
      </c>
      <c r="D9" s="295">
        <v>79303.159999999989</v>
      </c>
      <c r="E9" s="295">
        <v>1068.25</v>
      </c>
      <c r="F9" s="295">
        <v>6019.6500000000015</v>
      </c>
      <c r="G9" s="295">
        <v>3232.6800000000003</v>
      </c>
      <c r="H9" s="295">
        <v>518.17000000000007</v>
      </c>
      <c r="I9" s="295">
        <v>518.1099999999999</v>
      </c>
      <c r="J9" s="295">
        <v>226.07</v>
      </c>
      <c r="K9" s="295">
        <v>28499.760000000002</v>
      </c>
      <c r="L9" s="295">
        <v>5038.7599999999993</v>
      </c>
      <c r="M9" s="295">
        <v>100</v>
      </c>
      <c r="N9" s="295">
        <v>40408.400000000001</v>
      </c>
      <c r="O9" s="295">
        <v>1715.8900000000003</v>
      </c>
      <c r="P9" s="295">
        <v>25311.18</v>
      </c>
      <c r="Q9" s="295">
        <v>1304160.74</v>
      </c>
      <c r="R9" s="291">
        <f t="shared" si="0"/>
        <v>1546434.68</v>
      </c>
      <c r="U9" s="27"/>
    </row>
    <row r="10" spans="1:21" ht="20.100000000000001" customHeight="1" x14ac:dyDescent="0.3">
      <c r="A10" s="115" t="s">
        <v>165</v>
      </c>
      <c r="B10" s="295">
        <v>14.959999999999999</v>
      </c>
      <c r="C10" s="295">
        <v>66.3</v>
      </c>
      <c r="D10" s="295">
        <v>157.85000000000005</v>
      </c>
      <c r="E10" s="295">
        <v>125.03</v>
      </c>
      <c r="F10" s="295">
        <v>1197.0100000000007</v>
      </c>
      <c r="G10" s="295">
        <v>8210.0799999999981</v>
      </c>
      <c r="H10" s="295">
        <v>13031.900000000011</v>
      </c>
      <c r="I10" s="295">
        <v>9362.0200000000023</v>
      </c>
      <c r="J10" s="295">
        <v>4321.8999999999978</v>
      </c>
      <c r="K10" s="295">
        <v>11241.960000000003</v>
      </c>
      <c r="L10" s="295">
        <v>7573.8400000000011</v>
      </c>
      <c r="M10" s="295">
        <v>3335.35</v>
      </c>
      <c r="N10" s="295">
        <v>10355.570000000002</v>
      </c>
      <c r="O10" s="295">
        <v>4045.2700000000013</v>
      </c>
      <c r="P10" s="295">
        <v>0</v>
      </c>
      <c r="Q10" s="295">
        <v>73739.560000000041</v>
      </c>
      <c r="R10" s="291">
        <f t="shared" si="0"/>
        <v>146778.60000000009</v>
      </c>
      <c r="U10" s="27"/>
    </row>
    <row r="11" spans="1:21" ht="20.100000000000001" customHeight="1" x14ac:dyDescent="0.3">
      <c r="A11" s="115" t="s">
        <v>166</v>
      </c>
      <c r="B11" s="295">
        <v>0</v>
      </c>
      <c r="C11" s="295">
        <v>0</v>
      </c>
      <c r="D11" s="295">
        <v>0</v>
      </c>
      <c r="E11" s="295">
        <v>4810.6100000000006</v>
      </c>
      <c r="F11" s="295">
        <v>0</v>
      </c>
      <c r="G11" s="295">
        <v>29357.100000000002</v>
      </c>
      <c r="H11" s="295">
        <v>1065.0899999999997</v>
      </c>
      <c r="I11" s="295">
        <v>0</v>
      </c>
      <c r="J11" s="295">
        <v>9.92</v>
      </c>
      <c r="K11" s="295">
        <v>4037.16</v>
      </c>
      <c r="L11" s="295">
        <v>0</v>
      </c>
      <c r="M11" s="295">
        <v>1678.4999999999998</v>
      </c>
      <c r="N11" s="295">
        <v>647.91</v>
      </c>
      <c r="O11" s="295">
        <v>0</v>
      </c>
      <c r="P11" s="295">
        <v>27875.87</v>
      </c>
      <c r="Q11" s="295">
        <v>27.16</v>
      </c>
      <c r="R11" s="291">
        <f t="shared" si="0"/>
        <v>69509.320000000007</v>
      </c>
      <c r="U11" s="27"/>
    </row>
    <row r="12" spans="1:21" ht="20.100000000000001" customHeight="1" x14ac:dyDescent="0.3">
      <c r="A12" s="115" t="s">
        <v>167</v>
      </c>
      <c r="B12" s="295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3095.9399999999996</v>
      </c>
      <c r="N12" s="295">
        <v>0</v>
      </c>
      <c r="O12" s="295">
        <v>0</v>
      </c>
      <c r="P12" s="295">
        <v>0</v>
      </c>
      <c r="Q12" s="295">
        <v>0</v>
      </c>
      <c r="R12" s="291">
        <f t="shared" si="0"/>
        <v>3095.9399999999996</v>
      </c>
      <c r="U12" s="27"/>
    </row>
    <row r="13" spans="1:21" ht="20.100000000000001" customHeight="1" x14ac:dyDescent="0.3">
      <c r="A13" s="115" t="s">
        <v>168</v>
      </c>
      <c r="B13" s="295">
        <v>10386.040000000001</v>
      </c>
      <c r="C13" s="295">
        <v>13639.339999999997</v>
      </c>
      <c r="D13" s="295">
        <v>31268.62</v>
      </c>
      <c r="E13" s="295">
        <v>21574.010000000006</v>
      </c>
      <c r="F13" s="295">
        <v>1556.0500000000002</v>
      </c>
      <c r="G13" s="295">
        <v>1516.4800000000002</v>
      </c>
      <c r="H13" s="295">
        <v>214.79</v>
      </c>
      <c r="I13" s="295">
        <v>23094.91</v>
      </c>
      <c r="J13" s="295">
        <v>43660.69</v>
      </c>
      <c r="K13" s="295">
        <v>150229.19</v>
      </c>
      <c r="L13" s="295">
        <v>22414.260000000002</v>
      </c>
      <c r="M13" s="295">
        <v>39133.06</v>
      </c>
      <c r="N13" s="295">
        <v>8853.49</v>
      </c>
      <c r="O13" s="295">
        <v>0</v>
      </c>
      <c r="P13" s="295">
        <v>0</v>
      </c>
      <c r="Q13" s="295">
        <v>1258.8399999999999</v>
      </c>
      <c r="R13" s="291">
        <f t="shared" si="0"/>
        <v>368799.77</v>
      </c>
      <c r="U13" s="27"/>
    </row>
    <row r="14" spans="1:21" ht="20.100000000000001" customHeight="1" x14ac:dyDescent="0.3">
      <c r="A14" s="115" t="s">
        <v>169</v>
      </c>
      <c r="B14" s="295">
        <v>49749.640000000007</v>
      </c>
      <c r="C14" s="295">
        <v>87577.48</v>
      </c>
      <c r="D14" s="295">
        <v>287040.64999999997</v>
      </c>
      <c r="E14" s="295">
        <v>159620.53</v>
      </c>
      <c r="F14" s="295">
        <v>207055.02999999997</v>
      </c>
      <c r="G14" s="295">
        <v>487970.08999999991</v>
      </c>
      <c r="H14" s="295">
        <v>269998.24999999994</v>
      </c>
      <c r="I14" s="295">
        <v>295185.40999999997</v>
      </c>
      <c r="J14" s="295">
        <v>156777.06999999995</v>
      </c>
      <c r="K14" s="295">
        <v>384922.51</v>
      </c>
      <c r="L14" s="295">
        <v>218025.21999999997</v>
      </c>
      <c r="M14" s="295">
        <v>102647.69999999998</v>
      </c>
      <c r="N14" s="295">
        <v>242665.08000000002</v>
      </c>
      <c r="O14" s="295">
        <v>43223.869999999981</v>
      </c>
      <c r="P14" s="295">
        <v>43897.790000000008</v>
      </c>
      <c r="Q14" s="295">
        <v>2084979.9300000013</v>
      </c>
      <c r="R14" s="291">
        <f t="shared" si="0"/>
        <v>5121336.2500000009</v>
      </c>
      <c r="U14" s="27"/>
    </row>
    <row r="15" spans="1:21" ht="20.100000000000001" customHeight="1" x14ac:dyDescent="0.3">
      <c r="A15" s="115" t="s">
        <v>304</v>
      </c>
      <c r="B15" s="295">
        <v>50200.359999999993</v>
      </c>
      <c r="C15" s="295">
        <v>401211.07000000012</v>
      </c>
      <c r="D15" s="295">
        <v>2024822.7499999998</v>
      </c>
      <c r="E15" s="295">
        <v>434452.55999999994</v>
      </c>
      <c r="F15" s="295">
        <v>285324.13</v>
      </c>
      <c r="G15" s="295">
        <v>194694.02999999997</v>
      </c>
      <c r="H15" s="295">
        <v>142035.63000000006</v>
      </c>
      <c r="I15" s="295">
        <v>242440.55000000002</v>
      </c>
      <c r="J15" s="295">
        <v>99325.170000000042</v>
      </c>
      <c r="K15" s="295">
        <v>366984.10000000009</v>
      </c>
      <c r="L15" s="295">
        <v>211920.07</v>
      </c>
      <c r="M15" s="295">
        <v>104669.71000000002</v>
      </c>
      <c r="N15" s="295">
        <v>457086.25000000017</v>
      </c>
      <c r="O15" s="295">
        <v>100456.21999999999</v>
      </c>
      <c r="P15" s="295">
        <v>94616.269999999975</v>
      </c>
      <c r="Q15" s="295">
        <v>0</v>
      </c>
      <c r="R15" s="291">
        <f t="shared" si="0"/>
        <v>5210238.8699999992</v>
      </c>
      <c r="U15" s="27"/>
    </row>
    <row r="16" spans="1:21" ht="20.100000000000001" customHeight="1" x14ac:dyDescent="0.3">
      <c r="A16" s="115" t="s">
        <v>305</v>
      </c>
      <c r="B16" s="295">
        <v>0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1">
        <f t="shared" si="0"/>
        <v>0</v>
      </c>
      <c r="U16" s="27"/>
    </row>
    <row r="17" spans="1:21" ht="20.100000000000001" customHeight="1" x14ac:dyDescent="0.3">
      <c r="A17" s="115" t="s">
        <v>175</v>
      </c>
      <c r="B17" s="295">
        <v>0</v>
      </c>
      <c r="C17" s="295">
        <v>44538.970000000008</v>
      </c>
      <c r="D17" s="295">
        <v>5362.26</v>
      </c>
      <c r="E17" s="295">
        <v>80141.399999999994</v>
      </c>
      <c r="F17" s="295">
        <v>240</v>
      </c>
      <c r="G17" s="295">
        <v>19504.400000000001</v>
      </c>
      <c r="H17" s="295">
        <v>9938.26</v>
      </c>
      <c r="I17" s="295">
        <v>0</v>
      </c>
      <c r="J17" s="295">
        <v>0</v>
      </c>
      <c r="K17" s="295">
        <v>0</v>
      </c>
      <c r="L17" s="295">
        <v>0</v>
      </c>
      <c r="M17" s="295">
        <v>0</v>
      </c>
      <c r="N17" s="295">
        <v>0</v>
      </c>
      <c r="O17" s="295">
        <v>0</v>
      </c>
      <c r="P17" s="295">
        <v>0</v>
      </c>
      <c r="Q17" s="295">
        <v>40912.44000000001</v>
      </c>
      <c r="R17" s="291">
        <f t="shared" si="0"/>
        <v>200637.73</v>
      </c>
      <c r="U17" s="27"/>
    </row>
    <row r="18" spans="1:21" ht="20.100000000000001" customHeight="1" x14ac:dyDescent="0.3">
      <c r="A18" s="176" t="s">
        <v>388</v>
      </c>
      <c r="B18" s="295">
        <v>0</v>
      </c>
      <c r="C18" s="295">
        <v>0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5">
        <v>0</v>
      </c>
      <c r="J18" s="295">
        <v>0</v>
      </c>
      <c r="K18" s="295">
        <v>0</v>
      </c>
      <c r="L18" s="295">
        <v>0</v>
      </c>
      <c r="M18" s="295">
        <v>0</v>
      </c>
      <c r="N18" s="295">
        <v>0</v>
      </c>
      <c r="O18" s="295">
        <v>0</v>
      </c>
      <c r="P18" s="295">
        <v>0</v>
      </c>
      <c r="Q18" s="295">
        <v>0</v>
      </c>
      <c r="R18" s="291">
        <f t="shared" si="0"/>
        <v>0</v>
      </c>
      <c r="U18" s="27"/>
    </row>
    <row r="19" spans="1:21" ht="20.100000000000001" customHeight="1" x14ac:dyDescent="0.25">
      <c r="A19" s="198" t="s">
        <v>22</v>
      </c>
      <c r="B19" s="291">
        <f>SUM(B5:B18)</f>
        <v>168889.53</v>
      </c>
      <c r="C19" s="291">
        <f t="shared" ref="C19:Q19" si="1">SUM(C5:C18)</f>
        <v>662685.93000000017</v>
      </c>
      <c r="D19" s="291">
        <f t="shared" si="1"/>
        <v>2597843.5999999996</v>
      </c>
      <c r="E19" s="291">
        <f t="shared" si="1"/>
        <v>797372.85</v>
      </c>
      <c r="F19" s="291">
        <f t="shared" si="1"/>
        <v>757781.6399999999</v>
      </c>
      <c r="G19" s="291">
        <f t="shared" si="1"/>
        <v>1292860.2699999998</v>
      </c>
      <c r="H19" s="291">
        <f t="shared" si="1"/>
        <v>717658.24</v>
      </c>
      <c r="I19" s="291">
        <f t="shared" si="1"/>
        <v>877793.63999999978</v>
      </c>
      <c r="J19" s="291">
        <f t="shared" si="1"/>
        <v>445309.22</v>
      </c>
      <c r="K19" s="291">
        <f t="shared" si="1"/>
        <v>1385938.87</v>
      </c>
      <c r="L19" s="291">
        <f t="shared" si="1"/>
        <v>749534.52000000025</v>
      </c>
      <c r="M19" s="291">
        <f t="shared" si="1"/>
        <v>369200.31000000006</v>
      </c>
      <c r="N19" s="291">
        <f t="shared" si="1"/>
        <v>1044978.6100000003</v>
      </c>
      <c r="O19" s="291">
        <f t="shared" si="1"/>
        <v>184920.38999999996</v>
      </c>
      <c r="P19" s="291">
        <f t="shared" si="1"/>
        <v>238228.00999999995</v>
      </c>
      <c r="Q19" s="291">
        <f t="shared" si="1"/>
        <v>5434790.0800000001</v>
      </c>
      <c r="R19" s="291">
        <f t="shared" si="0"/>
        <v>17725785.710000001</v>
      </c>
      <c r="U19" s="27"/>
    </row>
    <row r="20" spans="1:21" ht="13.5" customHeight="1" x14ac:dyDescent="0.25"/>
    <row r="21" spans="1:21" x14ac:dyDescent="0.25">
      <c r="M21" s="243"/>
    </row>
    <row r="24" spans="1:21" ht="17.25" x14ac:dyDescent="0.3"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</row>
    <row r="25" spans="1:21" ht="17.25" x14ac:dyDescent="0.3"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</row>
    <row r="26" spans="1:21" ht="17.25" x14ac:dyDescent="0.3"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</row>
    <row r="27" spans="1:21" ht="17.25" x14ac:dyDescent="0.3"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</row>
    <row r="28" spans="1:21" ht="17.25" x14ac:dyDescent="0.3"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</row>
    <row r="29" spans="1:21" ht="17.25" x14ac:dyDescent="0.3"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zoomScale="95" zoomScaleNormal="95" workbookViewId="0">
      <selection activeCell="I32" sqref="I32"/>
    </sheetView>
  </sheetViews>
  <sheetFormatPr baseColWidth="10" defaultColWidth="11.42578125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490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11" customFormat="1" ht="20.100000000000001" customHeight="1" x14ac:dyDescent="0.25">
      <c r="A3" s="109" t="s">
        <v>189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2"/>
    </row>
    <row r="4" spans="1:15" s="111" customFormat="1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34" t="s">
        <v>22</v>
      </c>
    </row>
    <row r="5" spans="1:15" s="111" customFormat="1" ht="20.100000000000001" customHeight="1" x14ac:dyDescent="0.25">
      <c r="A5" s="176" t="s">
        <v>161</v>
      </c>
      <c r="B5" s="297">
        <v>2281.4499999999998</v>
      </c>
      <c r="C5" s="297">
        <v>2144.13</v>
      </c>
      <c r="D5" s="297">
        <v>2286.42</v>
      </c>
      <c r="E5" s="297">
        <v>2257.39</v>
      </c>
      <c r="F5" s="297">
        <v>2293.4500000000003</v>
      </c>
      <c r="G5" s="297">
        <v>2168.73</v>
      </c>
      <c r="H5" s="297">
        <v>2236.8200000000002</v>
      </c>
      <c r="I5" s="297">
        <v>2312.67</v>
      </c>
      <c r="J5" s="297">
        <v>2158.6</v>
      </c>
      <c r="K5" s="297">
        <v>2272.41</v>
      </c>
      <c r="L5" s="297">
        <v>2288.9</v>
      </c>
      <c r="M5" s="297">
        <v>2318.5500000000002</v>
      </c>
      <c r="N5" s="298">
        <f t="shared" ref="N5:N19" si="0">SUM(B5:M5)</f>
        <v>27019.519999999997</v>
      </c>
    </row>
    <row r="6" spans="1:15" s="111" customFormat="1" ht="20.100000000000001" customHeight="1" x14ac:dyDescent="0.25">
      <c r="A6" s="176" t="s">
        <v>162</v>
      </c>
      <c r="B6" s="297">
        <v>903.37</v>
      </c>
      <c r="C6" s="297">
        <v>811.81999999999994</v>
      </c>
      <c r="D6" s="297">
        <v>936.29</v>
      </c>
      <c r="E6" s="297">
        <v>884.34999999999991</v>
      </c>
      <c r="F6" s="297">
        <v>904.57</v>
      </c>
      <c r="G6" s="297">
        <v>872</v>
      </c>
      <c r="H6" s="297">
        <v>861.68</v>
      </c>
      <c r="I6" s="297">
        <v>922.93</v>
      </c>
      <c r="J6" s="297">
        <v>876.50000000000011</v>
      </c>
      <c r="K6" s="297">
        <v>919.68000000000006</v>
      </c>
      <c r="L6" s="297">
        <v>920.28</v>
      </c>
      <c r="M6" s="297">
        <v>966.23</v>
      </c>
      <c r="N6" s="298">
        <f t="shared" si="0"/>
        <v>10779.7</v>
      </c>
    </row>
    <row r="7" spans="1:15" s="111" customFormat="1" ht="20.100000000000001" customHeight="1" x14ac:dyDescent="0.25">
      <c r="A7" s="176" t="s">
        <v>163</v>
      </c>
      <c r="B7" s="297">
        <v>768.04000000000008</v>
      </c>
      <c r="C7" s="297">
        <v>706.91000000000008</v>
      </c>
      <c r="D7" s="297">
        <v>716.63999999999987</v>
      </c>
      <c r="E7" s="297">
        <v>692.53</v>
      </c>
      <c r="F7" s="297">
        <v>683.16</v>
      </c>
      <c r="G7" s="297">
        <v>632.77</v>
      </c>
      <c r="H7" s="297">
        <v>719.22</v>
      </c>
      <c r="I7" s="297">
        <v>695.11</v>
      </c>
      <c r="J7" s="297">
        <v>693.65000000000009</v>
      </c>
      <c r="K7" s="297">
        <v>748.44</v>
      </c>
      <c r="L7" s="297">
        <v>780.12</v>
      </c>
      <c r="M7" s="297">
        <v>793.55</v>
      </c>
      <c r="N7" s="298">
        <f t="shared" si="0"/>
        <v>8630.14</v>
      </c>
    </row>
    <row r="8" spans="1:15" s="111" customFormat="1" ht="20.100000000000001" customHeight="1" x14ac:dyDescent="0.25">
      <c r="A8" s="115" t="s">
        <v>184</v>
      </c>
      <c r="B8" s="297">
        <v>1.4300000000000002</v>
      </c>
      <c r="C8" s="297">
        <v>0.23</v>
      </c>
      <c r="D8" s="297">
        <v>0.45</v>
      </c>
      <c r="E8" s="297">
        <v>1.68</v>
      </c>
      <c r="F8" s="297">
        <v>0.66</v>
      </c>
      <c r="G8" s="297">
        <v>0</v>
      </c>
      <c r="H8" s="297">
        <v>1.19</v>
      </c>
      <c r="I8" s="297">
        <v>0.83000000000000007</v>
      </c>
      <c r="J8" s="297">
        <v>0.41000000000000003</v>
      </c>
      <c r="K8" s="297">
        <v>0.53</v>
      </c>
      <c r="L8" s="297">
        <v>0.84</v>
      </c>
      <c r="M8" s="297">
        <v>0</v>
      </c>
      <c r="N8" s="298">
        <f t="shared" si="0"/>
        <v>8.2500000000000018</v>
      </c>
    </row>
    <row r="9" spans="1:15" s="111" customFormat="1" ht="20.100000000000001" customHeight="1" x14ac:dyDescent="0.25">
      <c r="A9" s="115" t="s">
        <v>164</v>
      </c>
      <c r="B9" s="297">
        <v>1030.02</v>
      </c>
      <c r="C9" s="297">
        <v>920.58</v>
      </c>
      <c r="D9" s="297">
        <v>757.4</v>
      </c>
      <c r="E9" s="297">
        <v>834.77</v>
      </c>
      <c r="F9" s="297">
        <v>985.24</v>
      </c>
      <c r="G9" s="297">
        <v>931.83</v>
      </c>
      <c r="H9" s="297">
        <v>1153.99</v>
      </c>
      <c r="I9" s="297">
        <v>1093.6500000000001</v>
      </c>
      <c r="J9" s="297">
        <v>1093.97</v>
      </c>
      <c r="K9" s="297">
        <v>1060.1400000000001</v>
      </c>
      <c r="L9" s="297">
        <v>1171.1099999999999</v>
      </c>
      <c r="M9" s="297">
        <v>1068.22</v>
      </c>
      <c r="N9" s="298">
        <f t="shared" si="0"/>
        <v>12100.919999999998</v>
      </c>
    </row>
    <row r="10" spans="1:15" s="12" customFormat="1" ht="20.100000000000001" customHeight="1" x14ac:dyDescent="0.25">
      <c r="A10" s="115" t="s">
        <v>165</v>
      </c>
      <c r="B10" s="297">
        <v>0.66</v>
      </c>
      <c r="C10" s="297">
        <v>1.17</v>
      </c>
      <c r="D10" s="297">
        <v>0.77</v>
      </c>
      <c r="E10" s="297">
        <v>0.66</v>
      </c>
      <c r="F10" s="297">
        <v>1.72</v>
      </c>
      <c r="G10" s="297">
        <v>1.65</v>
      </c>
      <c r="H10" s="297">
        <v>2.96</v>
      </c>
      <c r="I10" s="297">
        <v>2.0299999999999998</v>
      </c>
      <c r="J10" s="297">
        <v>1.05</v>
      </c>
      <c r="K10" s="297">
        <v>0.76</v>
      </c>
      <c r="L10" s="297">
        <v>0.78</v>
      </c>
      <c r="M10" s="297">
        <v>0.75</v>
      </c>
      <c r="N10" s="298">
        <f t="shared" si="0"/>
        <v>14.959999999999999</v>
      </c>
      <c r="O10" s="111"/>
    </row>
    <row r="11" spans="1:15" ht="20.100000000000001" customHeight="1" x14ac:dyDescent="0.25">
      <c r="A11" s="115" t="s">
        <v>166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297">
        <v>0</v>
      </c>
      <c r="N11" s="298">
        <f t="shared" si="0"/>
        <v>0</v>
      </c>
    </row>
    <row r="12" spans="1:15" s="12" customFormat="1" ht="20.100000000000001" customHeight="1" x14ac:dyDescent="0.25">
      <c r="A12" s="115" t="s">
        <v>167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  <c r="H12" s="297">
        <v>0</v>
      </c>
      <c r="I12" s="297">
        <v>0</v>
      </c>
      <c r="J12" s="297">
        <v>0</v>
      </c>
      <c r="K12" s="297">
        <v>0</v>
      </c>
      <c r="L12" s="297">
        <v>0</v>
      </c>
      <c r="M12" s="297">
        <v>0</v>
      </c>
      <c r="N12" s="298">
        <f t="shared" si="0"/>
        <v>0</v>
      </c>
      <c r="O12" s="111"/>
    </row>
    <row r="13" spans="1:15" s="12" customFormat="1" ht="20.100000000000001" customHeight="1" x14ac:dyDescent="0.25">
      <c r="A13" s="115" t="s">
        <v>168</v>
      </c>
      <c r="B13" s="297">
        <v>79.040000000000006</v>
      </c>
      <c r="C13" s="297">
        <v>676.55</v>
      </c>
      <c r="D13" s="297">
        <v>787.26</v>
      </c>
      <c r="E13" s="297">
        <v>1013.31</v>
      </c>
      <c r="F13" s="297">
        <v>730.68</v>
      </c>
      <c r="G13" s="297">
        <v>1024.17</v>
      </c>
      <c r="H13" s="297">
        <v>1933.54</v>
      </c>
      <c r="I13" s="297">
        <v>252.5</v>
      </c>
      <c r="J13" s="297">
        <v>508.88</v>
      </c>
      <c r="K13" s="297">
        <v>1033.32</v>
      </c>
      <c r="L13" s="297">
        <v>1352.61</v>
      </c>
      <c r="M13" s="297">
        <v>994.18</v>
      </c>
      <c r="N13" s="298">
        <f t="shared" si="0"/>
        <v>10386.040000000001</v>
      </c>
      <c r="O13" s="111"/>
    </row>
    <row r="14" spans="1:15" s="12" customFormat="1" ht="20.100000000000001" customHeight="1" x14ac:dyDescent="0.25">
      <c r="A14" s="115" t="s">
        <v>169</v>
      </c>
      <c r="B14" s="297">
        <v>4004.18</v>
      </c>
      <c r="C14" s="297">
        <v>3822.92</v>
      </c>
      <c r="D14" s="297">
        <v>4096.2800000000007</v>
      </c>
      <c r="E14" s="297">
        <v>4074.76</v>
      </c>
      <c r="F14" s="297">
        <v>4292.3099999999995</v>
      </c>
      <c r="G14" s="297">
        <v>4208.13</v>
      </c>
      <c r="H14" s="297">
        <v>4408.79</v>
      </c>
      <c r="I14" s="297">
        <v>4390.76</v>
      </c>
      <c r="J14" s="297">
        <v>3862.52</v>
      </c>
      <c r="K14" s="297">
        <v>4261.45</v>
      </c>
      <c r="L14" s="297">
        <v>4318.07</v>
      </c>
      <c r="M14" s="297">
        <v>4009.4700000000003</v>
      </c>
      <c r="N14" s="298">
        <f t="shared" si="0"/>
        <v>49749.64</v>
      </c>
      <c r="O14" s="111"/>
    </row>
    <row r="15" spans="1:15" ht="20.100000000000001" customHeight="1" x14ac:dyDescent="0.25">
      <c r="A15" s="115" t="s">
        <v>304</v>
      </c>
      <c r="B15" s="297">
        <v>3578.2200000000003</v>
      </c>
      <c r="C15" s="297">
        <v>3788.37</v>
      </c>
      <c r="D15" s="297">
        <v>3663.8</v>
      </c>
      <c r="E15" s="297">
        <v>4019.5600000000004</v>
      </c>
      <c r="F15" s="297">
        <v>3845.1600000000003</v>
      </c>
      <c r="G15" s="297">
        <v>4163.83</v>
      </c>
      <c r="H15" s="297">
        <v>4805.3600000000006</v>
      </c>
      <c r="I15" s="297">
        <v>4684.83</v>
      </c>
      <c r="J15" s="297">
        <v>4063.5699999999997</v>
      </c>
      <c r="K15" s="297">
        <v>4274.12</v>
      </c>
      <c r="L15" s="297">
        <v>4789.2800000000007</v>
      </c>
      <c r="M15" s="297">
        <v>4524.26</v>
      </c>
      <c r="N15" s="298">
        <f t="shared" si="0"/>
        <v>50200.360000000008</v>
      </c>
    </row>
    <row r="16" spans="1:15" ht="20.100000000000001" customHeight="1" x14ac:dyDescent="0.25">
      <c r="A16" s="115" t="s">
        <v>305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298">
        <f t="shared" si="0"/>
        <v>0</v>
      </c>
    </row>
    <row r="17" spans="1:14" ht="20.100000000000001" customHeight="1" x14ac:dyDescent="0.25">
      <c r="A17" s="115" t="s">
        <v>175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7">
        <v>0</v>
      </c>
      <c r="K17" s="297">
        <v>0</v>
      </c>
      <c r="L17" s="297">
        <v>0</v>
      </c>
      <c r="M17" s="297">
        <v>0</v>
      </c>
      <c r="N17" s="298">
        <f t="shared" si="0"/>
        <v>0</v>
      </c>
    </row>
    <row r="18" spans="1:14" ht="20.100000000000001" customHeight="1" x14ac:dyDescent="0.25">
      <c r="A18" s="115" t="s">
        <v>388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297">
        <v>0</v>
      </c>
      <c r="N18" s="298">
        <f t="shared" si="0"/>
        <v>0</v>
      </c>
    </row>
    <row r="19" spans="1:14" ht="20.100000000000001" customHeight="1" x14ac:dyDescent="0.25">
      <c r="A19" s="197" t="s">
        <v>15</v>
      </c>
      <c r="B19" s="296">
        <f t="shared" ref="B19:M19" si="1">SUM(B5:B18)</f>
        <v>12646.41</v>
      </c>
      <c r="C19" s="296">
        <f t="shared" si="1"/>
        <v>12872.68</v>
      </c>
      <c r="D19" s="296">
        <f t="shared" si="1"/>
        <v>13245.310000000001</v>
      </c>
      <c r="E19" s="296">
        <f t="shared" si="1"/>
        <v>13779.009999999998</v>
      </c>
      <c r="F19" s="296">
        <f t="shared" si="1"/>
        <v>13736.95</v>
      </c>
      <c r="G19" s="296">
        <f t="shared" si="1"/>
        <v>14003.109999999999</v>
      </c>
      <c r="H19" s="296">
        <f t="shared" si="1"/>
        <v>16123.550000000001</v>
      </c>
      <c r="I19" s="296">
        <f t="shared" si="1"/>
        <v>14355.31</v>
      </c>
      <c r="J19" s="296">
        <f t="shared" si="1"/>
        <v>13259.15</v>
      </c>
      <c r="K19" s="296">
        <f t="shared" si="1"/>
        <v>14570.849999999999</v>
      </c>
      <c r="L19" s="296">
        <f t="shared" si="1"/>
        <v>15621.99</v>
      </c>
      <c r="M19" s="296">
        <f t="shared" si="1"/>
        <v>14675.210000000001</v>
      </c>
      <c r="N19" s="298">
        <f t="shared" si="0"/>
        <v>168889.52999999997</v>
      </c>
    </row>
    <row r="20" spans="1:14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0.100000000000001" customHeight="1" x14ac:dyDescent="0.25">
      <c r="A21" s="117" t="s">
        <v>190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45" t="s">
        <v>101</v>
      </c>
      <c r="B22" s="45" t="s">
        <v>2</v>
      </c>
      <c r="C22" s="45" t="s">
        <v>3</v>
      </c>
      <c r="D22" s="45" t="s">
        <v>4</v>
      </c>
      <c r="E22" s="45" t="s">
        <v>5</v>
      </c>
      <c r="F22" s="45" t="s">
        <v>6</v>
      </c>
      <c r="G22" s="45" t="s">
        <v>7</v>
      </c>
      <c r="H22" s="45" t="s">
        <v>8</v>
      </c>
      <c r="I22" s="45" t="s">
        <v>9</v>
      </c>
      <c r="J22" s="45" t="s">
        <v>10</v>
      </c>
      <c r="K22" s="45" t="s">
        <v>11</v>
      </c>
      <c r="L22" s="45" t="s">
        <v>12</v>
      </c>
      <c r="M22" s="45" t="s">
        <v>13</v>
      </c>
      <c r="N22" s="34" t="s">
        <v>22</v>
      </c>
    </row>
    <row r="23" spans="1:14" ht="20.100000000000001" customHeight="1" x14ac:dyDescent="0.25">
      <c r="A23" s="176" t="s">
        <v>161</v>
      </c>
      <c r="B23" s="297">
        <v>3058.1699999999996</v>
      </c>
      <c r="C23" s="297">
        <v>2891.1100000000006</v>
      </c>
      <c r="D23" s="297">
        <v>3105.9900000000002</v>
      </c>
      <c r="E23" s="297">
        <v>2953.1</v>
      </c>
      <c r="F23" s="297">
        <v>3012.0200000000004</v>
      </c>
      <c r="G23" s="297">
        <v>2970.82</v>
      </c>
      <c r="H23" s="297">
        <v>3129.6400000000003</v>
      </c>
      <c r="I23" s="297">
        <v>3056.6299999999997</v>
      </c>
      <c r="J23" s="297">
        <v>2834.38</v>
      </c>
      <c r="K23" s="297">
        <v>3068.9100000000003</v>
      </c>
      <c r="L23" s="297">
        <v>3030.83</v>
      </c>
      <c r="M23" s="297">
        <v>3177</v>
      </c>
      <c r="N23" s="298">
        <f t="shared" ref="N23:N37" si="2">SUM(B23:M23)</f>
        <v>36288.600000000006</v>
      </c>
    </row>
    <row r="24" spans="1:14" ht="20.100000000000001" customHeight="1" x14ac:dyDescent="0.25">
      <c r="A24" s="176" t="s">
        <v>162</v>
      </c>
      <c r="B24" s="297">
        <v>2527.3499999999995</v>
      </c>
      <c r="C24" s="297">
        <v>2443.37</v>
      </c>
      <c r="D24" s="297">
        <v>2625.72</v>
      </c>
      <c r="E24" s="297">
        <v>2446.5</v>
      </c>
      <c r="F24" s="297">
        <v>2478.9800000000005</v>
      </c>
      <c r="G24" s="297">
        <v>2401.52</v>
      </c>
      <c r="H24" s="297">
        <v>2552.29</v>
      </c>
      <c r="I24" s="297">
        <v>2643.41</v>
      </c>
      <c r="J24" s="297">
        <v>2526.4100000000003</v>
      </c>
      <c r="K24" s="297">
        <v>2718.22</v>
      </c>
      <c r="L24" s="297">
        <v>2698.17</v>
      </c>
      <c r="M24" s="297">
        <v>2832.37</v>
      </c>
      <c r="N24" s="298">
        <f t="shared" si="2"/>
        <v>30894.31</v>
      </c>
    </row>
    <row r="25" spans="1:14" ht="20.100000000000001" customHeight="1" x14ac:dyDescent="0.25">
      <c r="A25" s="176" t="s">
        <v>163</v>
      </c>
      <c r="B25" s="297">
        <v>872.81999999999994</v>
      </c>
      <c r="C25" s="297">
        <v>836.53999999999985</v>
      </c>
      <c r="D25" s="297">
        <v>897.65000000000009</v>
      </c>
      <c r="E25" s="297">
        <v>807.57000000000016</v>
      </c>
      <c r="F25" s="297">
        <v>835.79000000000008</v>
      </c>
      <c r="G25" s="297">
        <v>827.46</v>
      </c>
      <c r="H25" s="297">
        <v>877.41</v>
      </c>
      <c r="I25" s="297">
        <v>832.99</v>
      </c>
      <c r="J25" s="297">
        <v>777.22</v>
      </c>
      <c r="K25" s="297">
        <v>866.04</v>
      </c>
      <c r="L25" s="297">
        <v>856.48</v>
      </c>
      <c r="M25" s="297">
        <v>905.19999999999993</v>
      </c>
      <c r="N25" s="298">
        <f t="shared" si="2"/>
        <v>10193.17</v>
      </c>
    </row>
    <row r="26" spans="1:14" ht="20.100000000000001" customHeight="1" x14ac:dyDescent="0.25">
      <c r="A26" s="176" t="s">
        <v>184</v>
      </c>
      <c r="B26" s="297">
        <v>12.27</v>
      </c>
      <c r="C26" s="297">
        <v>3.56</v>
      </c>
      <c r="D26" s="297">
        <v>2.92</v>
      </c>
      <c r="E26" s="297">
        <v>11.270000000000001</v>
      </c>
      <c r="F26" s="297">
        <v>3.68</v>
      </c>
      <c r="G26" s="297">
        <v>1.32</v>
      </c>
      <c r="H26" s="297">
        <v>6.28</v>
      </c>
      <c r="I26" s="297">
        <v>4.6399999999999997</v>
      </c>
      <c r="J26" s="297">
        <v>4.62</v>
      </c>
      <c r="K26" s="297">
        <v>5.1899999999999995</v>
      </c>
      <c r="L26" s="297">
        <v>4.1400000000000006</v>
      </c>
      <c r="M26" s="297">
        <v>3.86</v>
      </c>
      <c r="N26" s="298">
        <f t="shared" si="2"/>
        <v>63.75</v>
      </c>
    </row>
    <row r="27" spans="1:14" ht="20.100000000000001" customHeight="1" x14ac:dyDescent="0.25">
      <c r="A27" s="176" t="s">
        <v>164</v>
      </c>
      <c r="B27" s="297">
        <v>4234.1099999999997</v>
      </c>
      <c r="C27" s="297">
        <v>3005.41</v>
      </c>
      <c r="D27" s="297">
        <v>2785.58</v>
      </c>
      <c r="E27" s="297">
        <v>2890.21</v>
      </c>
      <c r="F27" s="297">
        <v>2800.1899999999996</v>
      </c>
      <c r="G27" s="297">
        <v>2637.39</v>
      </c>
      <c r="H27" s="297">
        <v>3181.99</v>
      </c>
      <c r="I27" s="297">
        <v>3155.4900000000002</v>
      </c>
      <c r="J27" s="297">
        <v>3394.3900000000003</v>
      </c>
      <c r="K27" s="297">
        <v>3227.23</v>
      </c>
      <c r="L27" s="297">
        <v>3279.11</v>
      </c>
      <c r="M27" s="297">
        <v>3621.84</v>
      </c>
      <c r="N27" s="298">
        <f t="shared" si="2"/>
        <v>38212.94</v>
      </c>
    </row>
    <row r="28" spans="1:14" ht="20.100000000000001" customHeight="1" x14ac:dyDescent="0.25">
      <c r="A28" s="176" t="s">
        <v>165</v>
      </c>
      <c r="B28" s="297">
        <v>0</v>
      </c>
      <c r="C28" s="297">
        <v>2.68</v>
      </c>
      <c r="D28" s="297">
        <v>5.42</v>
      </c>
      <c r="E28" s="297">
        <v>3.61</v>
      </c>
      <c r="F28" s="297">
        <v>7.77</v>
      </c>
      <c r="G28" s="297">
        <v>11.219999999999999</v>
      </c>
      <c r="H28" s="297">
        <v>12.9</v>
      </c>
      <c r="I28" s="297">
        <v>10.51</v>
      </c>
      <c r="J28" s="297">
        <v>6.45</v>
      </c>
      <c r="K28" s="297">
        <v>2.8200000000000003</v>
      </c>
      <c r="L28" s="297">
        <v>1.88</v>
      </c>
      <c r="M28" s="297">
        <v>1.04</v>
      </c>
      <c r="N28" s="298">
        <f t="shared" si="2"/>
        <v>66.3</v>
      </c>
    </row>
    <row r="29" spans="1:14" ht="20.100000000000001" customHeight="1" x14ac:dyDescent="0.25">
      <c r="A29" s="176" t="s">
        <v>166</v>
      </c>
      <c r="B29" s="297">
        <v>0</v>
      </c>
      <c r="C29" s="297">
        <v>0</v>
      </c>
      <c r="D29" s="297">
        <v>0</v>
      </c>
      <c r="E29" s="297">
        <v>0</v>
      </c>
      <c r="F29" s="297">
        <v>0</v>
      </c>
      <c r="G29" s="297">
        <v>0</v>
      </c>
      <c r="H29" s="297">
        <v>0</v>
      </c>
      <c r="I29" s="297">
        <v>0</v>
      </c>
      <c r="J29" s="297">
        <v>0</v>
      </c>
      <c r="K29" s="297">
        <v>0</v>
      </c>
      <c r="L29" s="297">
        <v>0</v>
      </c>
      <c r="M29" s="297">
        <v>0</v>
      </c>
      <c r="N29" s="298">
        <f t="shared" si="2"/>
        <v>0</v>
      </c>
    </row>
    <row r="30" spans="1:14" ht="20.100000000000001" customHeight="1" x14ac:dyDescent="0.25">
      <c r="A30" s="176" t="s">
        <v>167</v>
      </c>
      <c r="B30" s="297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297">
        <v>0</v>
      </c>
      <c r="I30" s="297">
        <v>0</v>
      </c>
      <c r="J30" s="297">
        <v>0</v>
      </c>
      <c r="K30" s="297">
        <v>0</v>
      </c>
      <c r="L30" s="297">
        <v>0</v>
      </c>
      <c r="M30" s="297">
        <v>0</v>
      </c>
      <c r="N30" s="298">
        <f t="shared" si="2"/>
        <v>0</v>
      </c>
    </row>
    <row r="31" spans="1:14" ht="20.100000000000001" customHeight="1" x14ac:dyDescent="0.25">
      <c r="A31" s="176" t="s">
        <v>168</v>
      </c>
      <c r="B31" s="297">
        <v>820.16000000000008</v>
      </c>
      <c r="C31" s="297">
        <v>2198.7200000000003</v>
      </c>
      <c r="D31" s="297">
        <v>2130.35</v>
      </c>
      <c r="E31" s="297">
        <v>1089.4099999999999</v>
      </c>
      <c r="F31" s="297">
        <v>1036.71</v>
      </c>
      <c r="G31" s="297">
        <v>856.31999999999994</v>
      </c>
      <c r="H31" s="297">
        <v>1172.6500000000001</v>
      </c>
      <c r="I31" s="297">
        <v>716.48</v>
      </c>
      <c r="J31" s="297">
        <v>792.84</v>
      </c>
      <c r="K31" s="297">
        <v>905.01</v>
      </c>
      <c r="L31" s="297">
        <v>961.06</v>
      </c>
      <c r="M31" s="297">
        <v>959.62999999999988</v>
      </c>
      <c r="N31" s="298">
        <f t="shared" si="2"/>
        <v>13639.339999999998</v>
      </c>
    </row>
    <row r="32" spans="1:14" ht="20.100000000000001" customHeight="1" x14ac:dyDescent="0.25">
      <c r="A32" s="115" t="s">
        <v>169</v>
      </c>
      <c r="B32" s="297">
        <v>7506.91</v>
      </c>
      <c r="C32" s="297">
        <v>7062.02</v>
      </c>
      <c r="D32" s="297">
        <v>7331.11</v>
      </c>
      <c r="E32" s="297">
        <v>7076.6200000000008</v>
      </c>
      <c r="F32" s="297">
        <v>7104.9199999999992</v>
      </c>
      <c r="G32" s="297">
        <v>6909.93</v>
      </c>
      <c r="H32" s="297">
        <v>7473.63</v>
      </c>
      <c r="I32" s="297">
        <v>7397.07</v>
      </c>
      <c r="J32" s="297">
        <v>6877.96</v>
      </c>
      <c r="K32" s="297">
        <v>7679.07</v>
      </c>
      <c r="L32" s="297">
        <v>7559.630000000001</v>
      </c>
      <c r="M32" s="297">
        <v>7598.61</v>
      </c>
      <c r="N32" s="298">
        <f t="shared" si="2"/>
        <v>87577.48</v>
      </c>
    </row>
    <row r="33" spans="1:14" ht="20.100000000000001" customHeight="1" x14ac:dyDescent="0.25">
      <c r="A33" s="115" t="s">
        <v>304</v>
      </c>
      <c r="B33" s="297">
        <v>32617.9</v>
      </c>
      <c r="C33" s="297">
        <v>31170.480000000003</v>
      </c>
      <c r="D33" s="297">
        <v>31796.309999999998</v>
      </c>
      <c r="E33" s="297">
        <v>32269.979999999996</v>
      </c>
      <c r="F33" s="297">
        <v>32287.69</v>
      </c>
      <c r="G33" s="297">
        <v>32133.969999999998</v>
      </c>
      <c r="H33" s="297">
        <v>33911.42</v>
      </c>
      <c r="I33" s="297">
        <v>34827.870000000003</v>
      </c>
      <c r="J33" s="297">
        <v>32335.82</v>
      </c>
      <c r="K33" s="297">
        <v>35860.97</v>
      </c>
      <c r="L33" s="297">
        <v>36760.560000000005</v>
      </c>
      <c r="M33" s="297">
        <v>35238.100000000006</v>
      </c>
      <c r="N33" s="298">
        <f t="shared" si="2"/>
        <v>401211.07000000007</v>
      </c>
    </row>
    <row r="34" spans="1:14" ht="20.100000000000001" customHeight="1" x14ac:dyDescent="0.25">
      <c r="A34" s="115" t="s">
        <v>305</v>
      </c>
      <c r="B34" s="297">
        <v>0</v>
      </c>
      <c r="C34" s="297">
        <v>0</v>
      </c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8">
        <f t="shared" si="2"/>
        <v>0</v>
      </c>
    </row>
    <row r="35" spans="1:14" ht="20.100000000000001" customHeight="1" x14ac:dyDescent="0.25">
      <c r="A35" s="176" t="s">
        <v>175</v>
      </c>
      <c r="B35" s="297">
        <v>2876.1800000000003</v>
      </c>
      <c r="C35" s="297">
        <v>2721.9500000000003</v>
      </c>
      <c r="D35" s="297">
        <v>3098.84</v>
      </c>
      <c r="E35" s="297">
        <v>3291.74</v>
      </c>
      <c r="F35" s="297">
        <v>3737.47</v>
      </c>
      <c r="G35" s="297">
        <v>3933.15</v>
      </c>
      <c r="H35" s="297">
        <v>3797.2699999999995</v>
      </c>
      <c r="I35" s="297">
        <v>3812.75</v>
      </c>
      <c r="J35" s="297">
        <v>3901.6400000000003</v>
      </c>
      <c r="K35" s="297">
        <v>4078.98</v>
      </c>
      <c r="L35" s="297">
        <v>4540.63</v>
      </c>
      <c r="M35" s="297">
        <v>4748.37</v>
      </c>
      <c r="N35" s="298">
        <f t="shared" si="2"/>
        <v>44538.97</v>
      </c>
    </row>
    <row r="36" spans="1:14" ht="20.100000000000001" customHeight="1" x14ac:dyDescent="0.25">
      <c r="A36" s="115" t="s">
        <v>388</v>
      </c>
      <c r="B36" s="297">
        <v>0</v>
      </c>
      <c r="C36" s="297">
        <v>0</v>
      </c>
      <c r="D36" s="297">
        <v>0</v>
      </c>
      <c r="E36" s="297">
        <v>0</v>
      </c>
      <c r="F36" s="297">
        <v>0</v>
      </c>
      <c r="G36" s="297">
        <v>0</v>
      </c>
      <c r="H36" s="297">
        <v>0</v>
      </c>
      <c r="I36" s="297">
        <v>0</v>
      </c>
      <c r="J36" s="297">
        <v>0</v>
      </c>
      <c r="K36" s="297">
        <v>0</v>
      </c>
      <c r="L36" s="297">
        <v>0</v>
      </c>
      <c r="M36" s="297">
        <v>0</v>
      </c>
      <c r="N36" s="298">
        <f t="shared" si="2"/>
        <v>0</v>
      </c>
    </row>
    <row r="37" spans="1:14" ht="20.100000000000001" customHeight="1" x14ac:dyDescent="0.25">
      <c r="A37" s="197" t="s">
        <v>15</v>
      </c>
      <c r="B37" s="296">
        <f t="shared" ref="B37:M37" si="3">SUM(B23:B36)</f>
        <v>54525.87</v>
      </c>
      <c r="C37" s="296">
        <f t="shared" si="3"/>
        <v>52335.840000000004</v>
      </c>
      <c r="D37" s="296">
        <f t="shared" si="3"/>
        <v>53779.89</v>
      </c>
      <c r="E37" s="296">
        <f t="shared" si="3"/>
        <v>52840.009999999995</v>
      </c>
      <c r="F37" s="296">
        <f t="shared" si="3"/>
        <v>53305.22</v>
      </c>
      <c r="G37" s="296">
        <f t="shared" si="3"/>
        <v>52683.1</v>
      </c>
      <c r="H37" s="296">
        <f t="shared" si="3"/>
        <v>56115.479999999996</v>
      </c>
      <c r="I37" s="296">
        <f t="shared" si="3"/>
        <v>56457.840000000004</v>
      </c>
      <c r="J37" s="296">
        <f t="shared" si="3"/>
        <v>53451.729999999996</v>
      </c>
      <c r="K37" s="296">
        <f t="shared" si="3"/>
        <v>58412.44</v>
      </c>
      <c r="L37" s="296">
        <f t="shared" si="3"/>
        <v>59692.49</v>
      </c>
      <c r="M37" s="296">
        <f t="shared" si="3"/>
        <v>59086.020000000011</v>
      </c>
      <c r="N37" s="296">
        <f t="shared" si="2"/>
        <v>662685.92999999993</v>
      </c>
    </row>
    <row r="38" spans="1:14" ht="12.75" customHeight="1" x14ac:dyDescent="0.25">
      <c r="A38" s="11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9"/>
      <c r="M38" s="179"/>
      <c r="N38" s="170"/>
    </row>
    <row r="39" spans="1:14" ht="12.75" customHeight="1" x14ac:dyDescent="0.25"/>
    <row r="40" spans="1:14" ht="16.5" customHeight="1" x14ac:dyDescent="0.25"/>
    <row r="41" spans="1:14" ht="16.5" customHeight="1" x14ac:dyDescent="0.25"/>
    <row r="42" spans="1:14" ht="16.5" customHeight="1" x14ac:dyDescent="0.25"/>
    <row r="43" spans="1:14" ht="16.5" customHeight="1" x14ac:dyDescent="0.25"/>
    <row r="44" spans="1:14" ht="16.5" customHeight="1" x14ac:dyDescent="0.25"/>
    <row r="45" spans="1:14" ht="16.5" customHeight="1" x14ac:dyDescent="0.25"/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51"/>
  <sheetViews>
    <sheetView topLeftCell="A10" zoomScale="115" zoomScaleNormal="115" workbookViewId="0">
      <selection activeCell="I32" sqref="I32"/>
    </sheetView>
  </sheetViews>
  <sheetFormatPr baseColWidth="10" defaultColWidth="11.42578125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75" customFormat="1" ht="12.75" x14ac:dyDescent="0.2">
      <c r="A8" s="257" t="s">
        <v>81</v>
      </c>
      <c r="B8" s="61"/>
      <c r="C8" s="61"/>
      <c r="D8" s="61"/>
      <c r="E8" s="61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257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51" t="s">
        <v>83</v>
      </c>
      <c r="C12" s="258" t="s">
        <v>84</v>
      </c>
      <c r="D12" s="247" t="s">
        <v>15</v>
      </c>
      <c r="E12" s="4"/>
    </row>
    <row r="13" spans="1:5" x14ac:dyDescent="0.25">
      <c r="A13" s="4"/>
      <c r="B13" s="252" t="s">
        <v>85</v>
      </c>
      <c r="C13" s="259" t="s">
        <v>86</v>
      </c>
      <c r="D13" s="260"/>
      <c r="E13" s="4"/>
    </row>
    <row r="14" spans="1:5" x14ac:dyDescent="0.25">
      <c r="A14" s="4"/>
      <c r="B14" s="584">
        <f>+'11'!D24</f>
        <v>103670.72300000001</v>
      </c>
      <c r="C14" s="587">
        <f>+'11'!H47</f>
        <v>17725785.710000005</v>
      </c>
      <c r="D14" s="590">
        <f>SUM(B14:C16)</f>
        <v>17829456.433000006</v>
      </c>
      <c r="E14" s="4"/>
    </row>
    <row r="15" spans="1:5" x14ac:dyDescent="0.25">
      <c r="A15" s="4"/>
      <c r="B15" s="585"/>
      <c r="C15" s="588"/>
      <c r="D15" s="591"/>
      <c r="E15" s="428"/>
    </row>
    <row r="16" spans="1:5" ht="14.25" thickBot="1" x14ac:dyDescent="0.3">
      <c r="A16" s="4"/>
      <c r="B16" s="586"/>
      <c r="C16" s="589"/>
      <c r="D16" s="592"/>
      <c r="E16" s="4"/>
    </row>
    <row r="17" spans="1:7" x14ac:dyDescent="0.25">
      <c r="A17" s="4"/>
      <c r="B17" s="4"/>
      <c r="C17" s="4"/>
      <c r="D17" s="4"/>
      <c r="E17" s="4"/>
    </row>
    <row r="18" spans="1:7" x14ac:dyDescent="0.25">
      <c r="A18" s="4"/>
      <c r="B18" s="4"/>
      <c r="C18" s="4"/>
      <c r="D18" s="4"/>
      <c r="E18" s="4"/>
    </row>
    <row r="19" spans="1:7" s="75" customFormat="1" ht="12.75" x14ac:dyDescent="0.2">
      <c r="A19" s="61"/>
      <c r="B19" s="257" t="s">
        <v>317</v>
      </c>
      <c r="C19" s="61"/>
      <c r="D19" s="61"/>
      <c r="E19" s="61"/>
    </row>
    <row r="20" spans="1:7" ht="14.25" thickBot="1" x14ac:dyDescent="0.3">
      <c r="A20" s="4"/>
      <c r="B20" s="4"/>
      <c r="C20" s="4"/>
      <c r="D20" s="4"/>
      <c r="E20" s="4"/>
    </row>
    <row r="21" spans="1:7" x14ac:dyDescent="0.25">
      <c r="A21" s="4"/>
      <c r="B21" s="262" t="s">
        <v>83</v>
      </c>
      <c r="C21" s="263" t="s">
        <v>87</v>
      </c>
      <c r="D21" s="264" t="s">
        <v>15</v>
      </c>
      <c r="E21" s="4"/>
    </row>
    <row r="22" spans="1:7" x14ac:dyDescent="0.25">
      <c r="A22" s="4"/>
      <c r="B22" s="265"/>
      <c r="C22" s="266"/>
      <c r="D22" s="267"/>
      <c r="E22" s="4"/>
    </row>
    <row r="23" spans="1:7" x14ac:dyDescent="0.25">
      <c r="A23" s="4"/>
      <c r="B23" s="492">
        <f>+'35'!E24</f>
        <v>1465061.3080000002</v>
      </c>
      <c r="C23" s="261"/>
      <c r="D23" s="493">
        <f>+B23+C23</f>
        <v>1465061.3080000002</v>
      </c>
      <c r="E23" s="4"/>
    </row>
    <row r="24" spans="1:7" x14ac:dyDescent="0.25">
      <c r="A24" s="4"/>
      <c r="B24" s="268"/>
      <c r="C24" s="269"/>
      <c r="D24" s="270"/>
      <c r="E24" s="4"/>
      <c r="G24" s="111"/>
    </row>
    <row r="25" spans="1:7" ht="14.25" thickBot="1" x14ac:dyDescent="0.3">
      <c r="A25" s="4"/>
      <c r="B25" s="271"/>
      <c r="C25" s="272"/>
      <c r="D25" s="273"/>
      <c r="E25" s="4"/>
    </row>
    <row r="26" spans="1:7" x14ac:dyDescent="0.25">
      <c r="A26" s="4"/>
      <c r="B26" s="4"/>
      <c r="C26" s="4"/>
      <c r="D26" s="4"/>
      <c r="E26" s="4"/>
    </row>
    <row r="27" spans="1:7" x14ac:dyDescent="0.25">
      <c r="A27" s="4"/>
      <c r="B27" s="4" t="s">
        <v>318</v>
      </c>
      <c r="C27" s="4"/>
      <c r="D27" s="4"/>
      <c r="E27" s="4"/>
    </row>
    <row r="28" spans="1:7" x14ac:dyDescent="0.25">
      <c r="A28" s="4"/>
      <c r="B28" s="4"/>
      <c r="C28" s="4"/>
      <c r="D28" s="4"/>
      <c r="E28" s="4"/>
    </row>
    <row r="29" spans="1:7" s="75" customFormat="1" ht="12.75" x14ac:dyDescent="0.2">
      <c r="A29" s="61"/>
      <c r="B29" s="257" t="s">
        <v>88</v>
      </c>
      <c r="C29" s="61"/>
      <c r="D29" s="61"/>
      <c r="E29" s="61"/>
    </row>
    <row r="30" spans="1:7" ht="14.25" thickBot="1" x14ac:dyDescent="0.3">
      <c r="A30" s="4"/>
      <c r="B30" s="4"/>
      <c r="C30" s="4"/>
      <c r="D30" s="4"/>
      <c r="E30" s="4"/>
    </row>
    <row r="31" spans="1:7" x14ac:dyDescent="0.25">
      <c r="A31" s="4"/>
      <c r="B31" s="274" t="s">
        <v>89</v>
      </c>
      <c r="C31" s="263" t="s">
        <v>324</v>
      </c>
      <c r="D31" s="275" t="s">
        <v>90</v>
      </c>
      <c r="E31" s="4"/>
    </row>
    <row r="32" spans="1:7" x14ac:dyDescent="0.25">
      <c r="A32" s="4"/>
      <c r="B32" s="265"/>
      <c r="C32" s="276"/>
      <c r="D32" s="267"/>
      <c r="E32" s="4"/>
    </row>
    <row r="33" spans="1:6" x14ac:dyDescent="0.25">
      <c r="A33" s="4"/>
      <c r="B33" s="494">
        <f>'34_2'!N19</f>
        <v>17829456.433000002</v>
      </c>
      <c r="C33" s="261">
        <f>+SUM('42_3'!E6:E12)/0.55+SUM('42_3'!E13:E17)/0.508</f>
        <v>2752394.0361274146</v>
      </c>
      <c r="D33" s="495">
        <f>+B33+C33</f>
        <v>20581850.469127417</v>
      </c>
      <c r="E33" s="428"/>
    </row>
    <row r="34" spans="1:6" ht="14.25" thickBot="1" x14ac:dyDescent="0.3">
      <c r="A34" s="4"/>
      <c r="B34" s="271"/>
      <c r="C34" s="277"/>
      <c r="D34" s="273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325</v>
      </c>
      <c r="C36" s="4"/>
      <c r="D36" s="4"/>
      <c r="E36" s="4"/>
      <c r="F36" s="20"/>
    </row>
    <row r="37" spans="1:6" x14ac:dyDescent="0.25">
      <c r="A37" s="4"/>
      <c r="B37" s="3" t="s">
        <v>319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75" customFormat="1" ht="12.75" x14ac:dyDescent="0.2">
      <c r="A39" s="257" t="s">
        <v>153</v>
      </c>
      <c r="B39" s="61"/>
      <c r="C39" s="61"/>
      <c r="D39" s="61"/>
      <c r="E39" s="61"/>
    </row>
    <row r="40" spans="1:6" ht="14.25" thickBot="1" x14ac:dyDescent="0.3"/>
    <row r="41" spans="1:6" x14ac:dyDescent="0.25">
      <c r="B41" s="274" t="s">
        <v>154</v>
      </c>
      <c r="C41" s="264" t="s">
        <v>66</v>
      </c>
    </row>
    <row r="42" spans="1:6" x14ac:dyDescent="0.25">
      <c r="B42" s="265"/>
      <c r="C42" s="278"/>
    </row>
    <row r="43" spans="1:6" x14ac:dyDescent="0.25">
      <c r="B43" s="494">
        <f>+'43'!C19</f>
        <v>0</v>
      </c>
      <c r="C43" s="511">
        <f>'48'!J19</f>
        <v>1625496.3308300001</v>
      </c>
      <c r="D43" s="170"/>
    </row>
    <row r="44" spans="1:6" ht="14.25" thickBot="1" x14ac:dyDescent="0.3">
      <c r="B44" s="271"/>
      <c r="C44" s="279"/>
    </row>
    <row r="46" spans="1:6" x14ac:dyDescent="0.25">
      <c r="B46" s="12"/>
    </row>
    <row r="51" spans="3:3" x14ac:dyDescent="0.25">
      <c r="C51" s="152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6384" width="11.42578125" style="8"/>
  </cols>
  <sheetData>
    <row r="1" spans="1:15" x14ac:dyDescent="0.25">
      <c r="A1" s="20" t="s">
        <v>489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0.100000000000001" customHeight="1" x14ac:dyDescent="0.25">
      <c r="A3" s="109" t="s">
        <v>191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34" t="s">
        <v>13</v>
      </c>
      <c r="N4" s="34" t="s">
        <v>22</v>
      </c>
    </row>
    <row r="5" spans="1:15" ht="20.100000000000001" customHeight="1" x14ac:dyDescent="0.25">
      <c r="A5" s="115" t="s">
        <v>161</v>
      </c>
      <c r="B5" s="284">
        <v>7441.2300000000005</v>
      </c>
      <c r="C5" s="284">
        <v>7097.9300000000012</v>
      </c>
      <c r="D5" s="284">
        <v>7738.5300000000007</v>
      </c>
      <c r="E5" s="284">
        <v>7399.3</v>
      </c>
      <c r="F5" s="284">
        <v>7579.16</v>
      </c>
      <c r="G5" s="284">
        <v>7253.96</v>
      </c>
      <c r="H5" s="284">
        <v>7320.3999999999987</v>
      </c>
      <c r="I5" s="284">
        <v>7595.25</v>
      </c>
      <c r="J5" s="284">
        <v>6803.8099999999995</v>
      </c>
      <c r="K5" s="284">
        <v>7280.4699999999984</v>
      </c>
      <c r="L5" s="284">
        <v>7150.6000000000013</v>
      </c>
      <c r="M5" s="284">
        <v>7464.8599999999988</v>
      </c>
      <c r="N5" s="299">
        <f t="shared" ref="N5:N19" si="0">SUM(B5:M5)</f>
        <v>88125.500000000015</v>
      </c>
      <c r="O5" s="169"/>
    </row>
    <row r="6" spans="1:15" ht="20.100000000000001" customHeight="1" x14ac:dyDescent="0.25">
      <c r="A6" s="115" t="s">
        <v>162</v>
      </c>
      <c r="B6" s="284">
        <v>4731.84</v>
      </c>
      <c r="C6" s="284">
        <v>4439.7900000000009</v>
      </c>
      <c r="D6" s="284">
        <v>5034.96</v>
      </c>
      <c r="E6" s="284">
        <v>4691.8899999999994</v>
      </c>
      <c r="F6" s="284">
        <v>4835.22</v>
      </c>
      <c r="G6" s="284">
        <v>4703.74</v>
      </c>
      <c r="H6" s="284">
        <v>4895.47</v>
      </c>
      <c r="I6" s="284">
        <v>5242.68</v>
      </c>
      <c r="J6" s="284">
        <v>5695.0299999999988</v>
      </c>
      <c r="K6" s="284">
        <v>6140.3399999999992</v>
      </c>
      <c r="L6" s="284">
        <v>6018.579999999999</v>
      </c>
      <c r="M6" s="284">
        <v>6517.4500000000016</v>
      </c>
      <c r="N6" s="299">
        <f t="shared" si="0"/>
        <v>62946.990000000005</v>
      </c>
      <c r="O6" s="169"/>
    </row>
    <row r="7" spans="1:15" ht="20.100000000000001" customHeight="1" x14ac:dyDescent="0.25">
      <c r="A7" s="115" t="s">
        <v>163</v>
      </c>
      <c r="B7" s="284">
        <v>1728.52</v>
      </c>
      <c r="C7" s="284">
        <v>1698.6</v>
      </c>
      <c r="D7" s="284">
        <v>1769.8000000000002</v>
      </c>
      <c r="E7" s="284">
        <v>1606.5400000000002</v>
      </c>
      <c r="F7" s="284">
        <v>1621.7</v>
      </c>
      <c r="G7" s="284">
        <v>1572.35</v>
      </c>
      <c r="H7" s="284">
        <v>1564.75</v>
      </c>
      <c r="I7" s="284">
        <v>1631.6299999999999</v>
      </c>
      <c r="J7" s="284">
        <v>1251.6799999999998</v>
      </c>
      <c r="K7" s="284">
        <v>1389.27</v>
      </c>
      <c r="L7" s="284">
        <v>1418.31</v>
      </c>
      <c r="M7" s="284">
        <v>1543.97</v>
      </c>
      <c r="N7" s="299">
        <f t="shared" si="0"/>
        <v>18797.120000000003</v>
      </c>
      <c r="O7" s="169"/>
    </row>
    <row r="8" spans="1:15" ht="20.100000000000001" customHeight="1" x14ac:dyDescent="0.25">
      <c r="A8" s="115" t="s">
        <v>184</v>
      </c>
      <c r="B8" s="284">
        <v>0.17</v>
      </c>
      <c r="C8" s="284">
        <v>9.6199999999999992</v>
      </c>
      <c r="D8" s="284">
        <v>0.79</v>
      </c>
      <c r="E8" s="284">
        <v>0.22</v>
      </c>
      <c r="F8" s="284">
        <v>0.26</v>
      </c>
      <c r="G8" s="284">
        <v>1.49</v>
      </c>
      <c r="H8" s="284">
        <v>1.1800000000000002</v>
      </c>
      <c r="I8" s="284">
        <v>2.23</v>
      </c>
      <c r="J8" s="284">
        <v>0.69</v>
      </c>
      <c r="K8" s="284">
        <v>0.95</v>
      </c>
      <c r="L8" s="284">
        <v>1.1000000000000001</v>
      </c>
      <c r="M8" s="284">
        <v>0</v>
      </c>
      <c r="N8" s="299">
        <f t="shared" si="0"/>
        <v>18.7</v>
      </c>
      <c r="O8" s="169"/>
    </row>
    <row r="9" spans="1:15" ht="20.100000000000001" customHeight="1" x14ac:dyDescent="0.25">
      <c r="A9" s="115" t="s">
        <v>164</v>
      </c>
      <c r="B9" s="284">
        <v>7108.38</v>
      </c>
      <c r="C9" s="284">
        <v>6146.29</v>
      </c>
      <c r="D9" s="284">
        <v>6471.83</v>
      </c>
      <c r="E9" s="284">
        <v>7051</v>
      </c>
      <c r="F9" s="284">
        <v>6491.6899999999987</v>
      </c>
      <c r="G9" s="284">
        <v>6845.6</v>
      </c>
      <c r="H9" s="284">
        <v>7186.7</v>
      </c>
      <c r="I9" s="284">
        <v>6411.36</v>
      </c>
      <c r="J9" s="284">
        <v>6763.670000000001</v>
      </c>
      <c r="K9" s="284">
        <v>6627.7300000000005</v>
      </c>
      <c r="L9" s="284">
        <v>5785.9500000000007</v>
      </c>
      <c r="M9" s="284">
        <v>6412.96</v>
      </c>
      <c r="N9" s="299">
        <f t="shared" si="0"/>
        <v>79303.16</v>
      </c>
      <c r="O9" s="169"/>
    </row>
    <row r="10" spans="1:15" ht="20.100000000000001" customHeight="1" x14ac:dyDescent="0.25">
      <c r="A10" s="115" t="s">
        <v>165</v>
      </c>
      <c r="B10" s="284">
        <v>12.25</v>
      </c>
      <c r="C10" s="284">
        <v>1.86</v>
      </c>
      <c r="D10" s="284">
        <v>6.35</v>
      </c>
      <c r="E10" s="8">
        <v>8.1300000000000008</v>
      </c>
      <c r="F10" s="284">
        <v>17.27</v>
      </c>
      <c r="G10" s="284">
        <v>26.18</v>
      </c>
      <c r="H10" s="284">
        <v>40.129999999999995</v>
      </c>
      <c r="I10" s="284">
        <v>17.16</v>
      </c>
      <c r="J10" s="284">
        <v>8.66</v>
      </c>
      <c r="K10" s="284">
        <v>6.7</v>
      </c>
      <c r="L10" s="284">
        <v>6.3400000000000007</v>
      </c>
      <c r="M10" s="284">
        <v>6.8199999999999994</v>
      </c>
      <c r="N10" s="299">
        <f t="shared" si="0"/>
        <v>157.84999999999997</v>
      </c>
      <c r="O10" s="169"/>
    </row>
    <row r="11" spans="1:15" ht="20.100000000000001" customHeight="1" x14ac:dyDescent="0.25">
      <c r="A11" s="115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99">
        <f t="shared" si="0"/>
        <v>0</v>
      </c>
      <c r="O11" s="169"/>
    </row>
    <row r="12" spans="1:15" ht="20.100000000000001" customHeight="1" x14ac:dyDescent="0.25">
      <c r="A12" s="115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99">
        <f t="shared" si="0"/>
        <v>0</v>
      </c>
      <c r="O12" s="169"/>
    </row>
    <row r="13" spans="1:15" ht="20.100000000000001" customHeight="1" x14ac:dyDescent="0.25">
      <c r="A13" s="115" t="s">
        <v>168</v>
      </c>
      <c r="B13" s="284">
        <v>3078.83</v>
      </c>
      <c r="C13" s="284">
        <v>2489.37</v>
      </c>
      <c r="D13" s="284">
        <v>2726.04</v>
      </c>
      <c r="E13" s="284">
        <v>2870.02</v>
      </c>
      <c r="F13" s="284">
        <v>3639.0800000000004</v>
      </c>
      <c r="G13" s="284">
        <v>2570.67</v>
      </c>
      <c r="H13" s="284">
        <v>2529.1799999999998</v>
      </c>
      <c r="I13" s="284">
        <v>2402.13</v>
      </c>
      <c r="J13" s="284">
        <v>2555.3599999999997</v>
      </c>
      <c r="K13" s="284">
        <v>2038.3899999999999</v>
      </c>
      <c r="L13" s="284">
        <v>2323.56</v>
      </c>
      <c r="M13" s="284">
        <v>2045.99</v>
      </c>
      <c r="N13" s="299">
        <f t="shared" si="0"/>
        <v>31268.620000000006</v>
      </c>
      <c r="O13" s="169"/>
    </row>
    <row r="14" spans="1:15" ht="20.100000000000001" customHeight="1" x14ac:dyDescent="0.25">
      <c r="A14" s="115" t="s">
        <v>169</v>
      </c>
      <c r="B14" s="284">
        <v>23841.61</v>
      </c>
      <c r="C14" s="284">
        <v>21603.050000000003</v>
      </c>
      <c r="D14" s="284">
        <v>22449.16</v>
      </c>
      <c r="E14" s="284">
        <v>21568.199999999997</v>
      </c>
      <c r="F14" s="284">
        <v>24734.950000000004</v>
      </c>
      <c r="G14" s="284">
        <v>23629.129999999997</v>
      </c>
      <c r="H14" s="284">
        <v>25327.18</v>
      </c>
      <c r="I14" s="284">
        <v>25280.46</v>
      </c>
      <c r="J14" s="284">
        <v>22772.690000000002</v>
      </c>
      <c r="K14" s="284">
        <v>25785.26</v>
      </c>
      <c r="L14" s="284">
        <v>24834.78</v>
      </c>
      <c r="M14" s="284">
        <v>25214.18</v>
      </c>
      <c r="N14" s="299">
        <f t="shared" si="0"/>
        <v>287040.65000000002</v>
      </c>
      <c r="O14" s="169"/>
    </row>
    <row r="15" spans="1:15" ht="20.100000000000001" customHeight="1" x14ac:dyDescent="0.25">
      <c r="A15" s="115" t="s">
        <v>304</v>
      </c>
      <c r="B15" s="284">
        <v>164191.93</v>
      </c>
      <c r="C15" s="284">
        <v>153765.38999999998</v>
      </c>
      <c r="D15" s="284">
        <v>153117.21</v>
      </c>
      <c r="E15" s="284">
        <v>151771.46</v>
      </c>
      <c r="F15" s="284">
        <v>166669.75000000003</v>
      </c>
      <c r="G15" s="284">
        <v>167691.99</v>
      </c>
      <c r="H15" s="284">
        <v>171904.04000000004</v>
      </c>
      <c r="I15" s="284">
        <v>183086.30000000002</v>
      </c>
      <c r="J15" s="284">
        <v>177166.66</v>
      </c>
      <c r="K15" s="284">
        <v>185502.01</v>
      </c>
      <c r="L15" s="284">
        <v>172082.10000000003</v>
      </c>
      <c r="M15" s="284">
        <v>177873.90999999997</v>
      </c>
      <c r="N15" s="299">
        <f t="shared" si="0"/>
        <v>2024822.75</v>
      </c>
      <c r="O15" s="169"/>
    </row>
    <row r="16" spans="1:15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99">
        <f t="shared" si="0"/>
        <v>0</v>
      </c>
      <c r="O16" s="169"/>
    </row>
    <row r="17" spans="1:15" ht="20.100000000000001" customHeight="1" x14ac:dyDescent="0.25">
      <c r="A17" s="115" t="s">
        <v>175</v>
      </c>
      <c r="B17" s="284">
        <v>450.05</v>
      </c>
      <c r="C17" s="284">
        <v>428</v>
      </c>
      <c r="D17" s="284">
        <v>446.04</v>
      </c>
      <c r="E17" s="284">
        <v>376</v>
      </c>
      <c r="F17" s="284">
        <v>378</v>
      </c>
      <c r="G17" s="284">
        <v>458.7</v>
      </c>
      <c r="H17" s="284">
        <v>461.14</v>
      </c>
      <c r="I17" s="284">
        <v>473.12</v>
      </c>
      <c r="J17" s="284">
        <v>458.77000000000004</v>
      </c>
      <c r="K17" s="284">
        <v>440.15</v>
      </c>
      <c r="L17" s="284">
        <v>441.29</v>
      </c>
      <c r="M17" s="284">
        <v>551</v>
      </c>
      <c r="N17" s="299">
        <f t="shared" si="0"/>
        <v>5362.2599999999993</v>
      </c>
      <c r="O17" s="169"/>
    </row>
    <row r="18" spans="1:15" ht="20.100000000000001" customHeight="1" x14ac:dyDescent="0.25">
      <c r="A18" s="115" t="s">
        <v>388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297">
        <v>0</v>
      </c>
      <c r="N18" s="299">
        <f t="shared" si="0"/>
        <v>0</v>
      </c>
      <c r="O18" s="169"/>
    </row>
    <row r="19" spans="1:15" ht="20.100000000000001" customHeight="1" x14ac:dyDescent="0.25">
      <c r="A19" s="200" t="s">
        <v>15</v>
      </c>
      <c r="B19" s="283">
        <f t="shared" ref="B19:M19" si="1">SUM(B5:B18)</f>
        <v>212584.81</v>
      </c>
      <c r="C19" s="283">
        <f t="shared" si="1"/>
        <v>197679.9</v>
      </c>
      <c r="D19" s="283">
        <f t="shared" si="1"/>
        <v>199760.71</v>
      </c>
      <c r="E19" s="283">
        <f t="shared" si="1"/>
        <v>197342.75999999998</v>
      </c>
      <c r="F19" s="283">
        <f t="shared" si="1"/>
        <v>215967.08000000002</v>
      </c>
      <c r="G19" s="283">
        <f t="shared" si="1"/>
        <v>214753.81</v>
      </c>
      <c r="H19" s="283">
        <f t="shared" si="1"/>
        <v>221230.17000000004</v>
      </c>
      <c r="I19" s="283">
        <f t="shared" si="1"/>
        <v>232142.32</v>
      </c>
      <c r="J19" s="283">
        <f t="shared" si="1"/>
        <v>223477.02</v>
      </c>
      <c r="K19" s="283">
        <f t="shared" si="1"/>
        <v>235211.27</v>
      </c>
      <c r="L19" s="283">
        <f t="shared" si="1"/>
        <v>220062.61000000004</v>
      </c>
      <c r="M19" s="283">
        <f t="shared" si="1"/>
        <v>227631.13999999998</v>
      </c>
      <c r="N19" s="299">
        <f t="shared" si="0"/>
        <v>2597843.6</v>
      </c>
      <c r="O19" s="169"/>
    </row>
    <row r="20" spans="1:15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55"/>
      <c r="O20" s="169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  <c r="O21" s="169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9"/>
    </row>
    <row r="23" spans="1:15" ht="20.100000000000001" customHeight="1" x14ac:dyDescent="0.25">
      <c r="A23" s="109" t="s">
        <v>192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69"/>
    </row>
    <row r="24" spans="1:15" ht="20.100000000000001" customHeight="1" x14ac:dyDescent="0.25">
      <c r="A24" s="34" t="s">
        <v>101</v>
      </c>
      <c r="B24" s="34" t="s">
        <v>2</v>
      </c>
      <c r="C24" s="34" t="s">
        <v>3</v>
      </c>
      <c r="D24" s="34" t="s">
        <v>4</v>
      </c>
      <c r="E24" s="34" t="s">
        <v>5</v>
      </c>
      <c r="F24" s="34" t="s">
        <v>6</v>
      </c>
      <c r="G24" s="34" t="s">
        <v>7</v>
      </c>
      <c r="H24" s="34" t="s">
        <v>8</v>
      </c>
      <c r="I24" s="34" t="s">
        <v>9</v>
      </c>
      <c r="J24" s="34" t="s">
        <v>10</v>
      </c>
      <c r="K24" s="34" t="s">
        <v>11</v>
      </c>
      <c r="L24" s="34" t="s">
        <v>12</v>
      </c>
      <c r="M24" s="34" t="s">
        <v>13</v>
      </c>
      <c r="N24" s="34" t="s">
        <v>22</v>
      </c>
      <c r="O24" s="169"/>
    </row>
    <row r="25" spans="1:15" ht="20.100000000000001" customHeight="1" x14ac:dyDescent="0.25">
      <c r="A25" s="115" t="s">
        <v>161</v>
      </c>
      <c r="B25" s="284">
        <v>5616.5099999999993</v>
      </c>
      <c r="C25" s="284">
        <v>5471.85</v>
      </c>
      <c r="D25" s="284">
        <v>5047.82</v>
      </c>
      <c r="E25" s="284">
        <v>4461.8599999999997</v>
      </c>
      <c r="F25" s="284">
        <v>4551.1299999999992</v>
      </c>
      <c r="G25" s="284">
        <v>4376.4599999999991</v>
      </c>
      <c r="H25" s="284">
        <v>4570.6500000000005</v>
      </c>
      <c r="I25" s="284">
        <v>4617.25</v>
      </c>
      <c r="J25" s="284">
        <v>4696.55</v>
      </c>
      <c r="K25" s="284">
        <v>4648.8500000000004</v>
      </c>
      <c r="L25" s="284">
        <v>4575.5599999999995</v>
      </c>
      <c r="M25" s="284">
        <v>4952.6399999999994</v>
      </c>
      <c r="N25" s="299">
        <f t="shared" ref="N25:N39" si="2">SUM(B25:M25)</f>
        <v>57587.13</v>
      </c>
    </row>
    <row r="26" spans="1:15" ht="20.100000000000001" customHeight="1" x14ac:dyDescent="0.25">
      <c r="A26" s="115" t="s">
        <v>162</v>
      </c>
      <c r="B26" s="284">
        <v>1928.9999999999995</v>
      </c>
      <c r="C26" s="284">
        <v>2011.5399999999997</v>
      </c>
      <c r="D26" s="284">
        <v>2208.2299999999996</v>
      </c>
      <c r="E26" s="284">
        <v>1910.32</v>
      </c>
      <c r="F26" s="284">
        <v>2013.8399999999997</v>
      </c>
      <c r="G26" s="284">
        <v>2093.77</v>
      </c>
      <c r="H26" s="284">
        <v>2201.6999999999998</v>
      </c>
      <c r="I26" s="284">
        <v>2257.6499999999996</v>
      </c>
      <c r="J26" s="284">
        <v>2339.1899999999996</v>
      </c>
      <c r="K26" s="284">
        <v>2491.7699999999995</v>
      </c>
      <c r="L26" s="284">
        <v>2478.3399999999992</v>
      </c>
      <c r="M26" s="284">
        <v>2720.5200000000004</v>
      </c>
      <c r="N26" s="299">
        <f t="shared" si="2"/>
        <v>26655.869999999995</v>
      </c>
      <c r="O26" s="169"/>
    </row>
    <row r="27" spans="1:15" ht="20.100000000000001" customHeight="1" x14ac:dyDescent="0.25">
      <c r="A27" s="115" t="s">
        <v>163</v>
      </c>
      <c r="B27" s="284">
        <v>1308.73</v>
      </c>
      <c r="C27" s="284">
        <v>1302.9799999999998</v>
      </c>
      <c r="D27" s="284">
        <v>1002.4800000000001</v>
      </c>
      <c r="E27" s="284">
        <v>820.9100000000002</v>
      </c>
      <c r="F27" s="284">
        <v>850.31000000000006</v>
      </c>
      <c r="G27" s="284">
        <v>803.72</v>
      </c>
      <c r="H27" s="284">
        <v>814.45999999999992</v>
      </c>
      <c r="I27" s="284">
        <v>836.94999999999993</v>
      </c>
      <c r="J27" s="284">
        <v>912.8</v>
      </c>
      <c r="K27" s="284">
        <v>854.79999999999984</v>
      </c>
      <c r="L27" s="284">
        <v>850.73999999999978</v>
      </c>
      <c r="M27" s="284">
        <v>950.56</v>
      </c>
      <c r="N27" s="299">
        <f t="shared" si="2"/>
        <v>11309.439999999999</v>
      </c>
      <c r="O27" s="169"/>
    </row>
    <row r="28" spans="1:15" ht="20.100000000000001" customHeight="1" x14ac:dyDescent="0.25">
      <c r="A28" s="115" t="s">
        <v>184</v>
      </c>
      <c r="B28" s="284">
        <v>1.98</v>
      </c>
      <c r="C28" s="284">
        <v>0.9</v>
      </c>
      <c r="D28" s="284">
        <v>1.81</v>
      </c>
      <c r="E28" s="284">
        <v>3.61</v>
      </c>
      <c r="F28" s="284">
        <v>3.13</v>
      </c>
      <c r="G28" s="284">
        <v>2.5299999999999998</v>
      </c>
      <c r="H28" s="284">
        <v>2.93</v>
      </c>
      <c r="I28" s="284">
        <v>3.16</v>
      </c>
      <c r="J28" s="284">
        <v>1.34</v>
      </c>
      <c r="K28" s="284">
        <v>3.89</v>
      </c>
      <c r="L28" s="284">
        <v>1.59</v>
      </c>
      <c r="M28" s="284">
        <v>1.1499999999999999</v>
      </c>
      <c r="N28" s="299">
        <f t="shared" si="2"/>
        <v>28.02</v>
      </c>
      <c r="O28" s="169"/>
    </row>
    <row r="29" spans="1:15" ht="20.100000000000001" customHeight="1" x14ac:dyDescent="0.25">
      <c r="A29" s="115" t="s">
        <v>164</v>
      </c>
      <c r="B29" s="284">
        <v>202.77</v>
      </c>
      <c r="C29" s="284">
        <v>57.55</v>
      </c>
      <c r="D29" s="284">
        <v>40.450000000000003</v>
      </c>
      <c r="E29" s="284">
        <v>67.97</v>
      </c>
      <c r="F29" s="284">
        <v>41.78</v>
      </c>
      <c r="G29" s="284">
        <v>55.44</v>
      </c>
      <c r="H29" s="284">
        <v>54.1</v>
      </c>
      <c r="I29" s="284">
        <v>122.66</v>
      </c>
      <c r="J29" s="284">
        <v>207.59</v>
      </c>
      <c r="K29" s="284">
        <v>59.69</v>
      </c>
      <c r="L29" s="284">
        <v>92.84</v>
      </c>
      <c r="M29" s="284">
        <v>65.41</v>
      </c>
      <c r="N29" s="299">
        <f t="shared" si="2"/>
        <v>1068.25</v>
      </c>
    </row>
    <row r="30" spans="1:15" ht="20.100000000000001" customHeight="1" x14ac:dyDescent="0.25">
      <c r="A30" s="115" t="s">
        <v>165</v>
      </c>
      <c r="B30" s="284">
        <v>0.51</v>
      </c>
      <c r="C30" s="284">
        <v>0</v>
      </c>
      <c r="D30" s="284">
        <v>1.82</v>
      </c>
      <c r="E30" s="284">
        <v>10.029999999999999</v>
      </c>
      <c r="F30" s="284">
        <v>15.14</v>
      </c>
      <c r="G30" s="284">
        <v>25.78</v>
      </c>
      <c r="H30" s="284">
        <v>37.770000000000003</v>
      </c>
      <c r="I30" s="284">
        <v>21.45</v>
      </c>
      <c r="J30" s="284">
        <v>5.63</v>
      </c>
      <c r="K30" s="284">
        <v>1.4100000000000001</v>
      </c>
      <c r="L30" s="284">
        <v>3.17</v>
      </c>
      <c r="M30" s="284">
        <v>2.3199999999999998</v>
      </c>
      <c r="N30" s="299">
        <f t="shared" si="2"/>
        <v>125.03</v>
      </c>
    </row>
    <row r="31" spans="1:15" ht="20.100000000000001" customHeight="1" x14ac:dyDescent="0.25">
      <c r="A31" s="115" t="s">
        <v>166</v>
      </c>
      <c r="B31" s="284">
        <v>702.56</v>
      </c>
      <c r="C31" s="284">
        <v>959.87</v>
      </c>
      <c r="D31" s="284">
        <v>0</v>
      </c>
      <c r="E31" s="284">
        <v>0</v>
      </c>
      <c r="F31" s="284">
        <v>1142.1600000000001</v>
      </c>
      <c r="G31" s="284">
        <v>886.82</v>
      </c>
      <c r="H31" s="284">
        <v>1119.2</v>
      </c>
      <c r="I31" s="284">
        <v>0</v>
      </c>
      <c r="J31" s="284">
        <v>0</v>
      </c>
      <c r="K31" s="284">
        <v>0</v>
      </c>
      <c r="L31" s="284">
        <v>0</v>
      </c>
      <c r="M31" s="284">
        <v>0</v>
      </c>
      <c r="N31" s="299">
        <f t="shared" si="2"/>
        <v>4810.6100000000006</v>
      </c>
    </row>
    <row r="32" spans="1:15" ht="20.100000000000001" customHeight="1" x14ac:dyDescent="0.25">
      <c r="A32" s="115" t="s">
        <v>167</v>
      </c>
      <c r="B32" s="284">
        <v>0</v>
      </c>
      <c r="C32" s="284">
        <v>0</v>
      </c>
      <c r="D32" s="284">
        <v>0</v>
      </c>
      <c r="E32" s="284">
        <v>0</v>
      </c>
      <c r="F32" s="284">
        <v>0</v>
      </c>
      <c r="G32" s="284">
        <v>0</v>
      </c>
      <c r="H32" s="284">
        <v>0</v>
      </c>
      <c r="I32" s="284">
        <v>0</v>
      </c>
      <c r="J32" s="284">
        <v>0</v>
      </c>
      <c r="K32" s="284">
        <v>0</v>
      </c>
      <c r="L32" s="284">
        <v>0</v>
      </c>
      <c r="M32" s="284">
        <v>0</v>
      </c>
      <c r="N32" s="299">
        <f t="shared" si="2"/>
        <v>0</v>
      </c>
    </row>
    <row r="33" spans="1:14" ht="20.100000000000001" customHeight="1" x14ac:dyDescent="0.25">
      <c r="A33" s="115" t="s">
        <v>168</v>
      </c>
      <c r="B33" s="284">
        <v>2332.15</v>
      </c>
      <c r="C33" s="284">
        <v>2097.85</v>
      </c>
      <c r="D33" s="284">
        <v>1074.45</v>
      </c>
      <c r="E33" s="284">
        <v>2554.1499999999996</v>
      </c>
      <c r="F33" s="284">
        <v>1674.6399999999999</v>
      </c>
      <c r="G33" s="284">
        <v>1931.86</v>
      </c>
      <c r="H33" s="284">
        <v>1664.36</v>
      </c>
      <c r="I33" s="284">
        <v>1731.43</v>
      </c>
      <c r="J33" s="284">
        <v>1726.3</v>
      </c>
      <c r="K33" s="284">
        <v>1643.95</v>
      </c>
      <c r="L33" s="284">
        <v>1492.36</v>
      </c>
      <c r="M33" s="284">
        <v>1650.51</v>
      </c>
      <c r="N33" s="299">
        <f t="shared" si="2"/>
        <v>21574.010000000002</v>
      </c>
    </row>
    <row r="34" spans="1:14" ht="20.100000000000001" customHeight="1" x14ac:dyDescent="0.25">
      <c r="A34" s="115" t="s">
        <v>169</v>
      </c>
      <c r="B34" s="284">
        <v>13958.509999999998</v>
      </c>
      <c r="C34" s="284">
        <v>13047.58</v>
      </c>
      <c r="D34" s="284">
        <v>13517.399999999998</v>
      </c>
      <c r="E34" s="284">
        <v>12987.57</v>
      </c>
      <c r="F34" s="284">
        <v>13033.169999999998</v>
      </c>
      <c r="G34" s="284">
        <v>12549.470000000001</v>
      </c>
      <c r="H34" s="284">
        <v>13266.099999999999</v>
      </c>
      <c r="I34" s="284">
        <v>13352.27</v>
      </c>
      <c r="J34" s="284">
        <v>12234.99</v>
      </c>
      <c r="K34" s="284">
        <v>14253.14</v>
      </c>
      <c r="L34" s="284">
        <v>13593.079999999998</v>
      </c>
      <c r="M34" s="284">
        <v>13827.25</v>
      </c>
      <c r="N34" s="299">
        <f t="shared" si="2"/>
        <v>159620.53</v>
      </c>
    </row>
    <row r="35" spans="1:14" ht="20.100000000000001" customHeight="1" x14ac:dyDescent="0.25">
      <c r="A35" s="115" t="s">
        <v>304</v>
      </c>
      <c r="B35" s="284">
        <v>39080.57</v>
      </c>
      <c r="C35" s="284">
        <v>36482.289999999994</v>
      </c>
      <c r="D35" s="284">
        <v>39666.479999999996</v>
      </c>
      <c r="E35" s="284">
        <v>35836.920000000006</v>
      </c>
      <c r="F35" s="284">
        <v>31619.7</v>
      </c>
      <c r="G35" s="284">
        <v>32321.219999999998</v>
      </c>
      <c r="H35" s="284">
        <v>33722.990000000005</v>
      </c>
      <c r="I35" s="284">
        <v>34239.450000000004</v>
      </c>
      <c r="J35" s="284">
        <v>32806.529999999992</v>
      </c>
      <c r="K35" s="284">
        <v>32947.29</v>
      </c>
      <c r="L35" s="284">
        <v>42037</v>
      </c>
      <c r="M35" s="284">
        <v>43692.12000000001</v>
      </c>
      <c r="N35" s="299">
        <f t="shared" si="2"/>
        <v>434452.55999999994</v>
      </c>
    </row>
    <row r="36" spans="1:14" ht="20.100000000000001" customHeight="1" x14ac:dyDescent="0.25">
      <c r="A36" s="115" t="s">
        <v>305</v>
      </c>
      <c r="B36" s="284">
        <v>0</v>
      </c>
      <c r="C36" s="284">
        <v>0</v>
      </c>
      <c r="D36" s="284">
        <v>0</v>
      </c>
      <c r="E36" s="284">
        <v>0</v>
      </c>
      <c r="F36" s="284">
        <v>0</v>
      </c>
      <c r="G36" s="284">
        <v>0</v>
      </c>
      <c r="H36" s="284">
        <v>0</v>
      </c>
      <c r="I36" s="284">
        <v>0</v>
      </c>
      <c r="J36" s="284">
        <v>0</v>
      </c>
      <c r="K36" s="284">
        <v>0</v>
      </c>
      <c r="L36" s="284">
        <v>0</v>
      </c>
      <c r="M36" s="284">
        <v>0</v>
      </c>
      <c r="N36" s="299">
        <f t="shared" si="2"/>
        <v>0</v>
      </c>
    </row>
    <row r="37" spans="1:14" ht="20.100000000000001" customHeight="1" x14ac:dyDescent="0.25">
      <c r="A37" s="115" t="s">
        <v>175</v>
      </c>
      <c r="B37" s="284">
        <v>4105.7999999999993</v>
      </c>
      <c r="C37" s="284">
        <v>3830.3599999999997</v>
      </c>
      <c r="D37" s="284">
        <v>4238.07</v>
      </c>
      <c r="E37" s="284">
        <v>4110.2800000000007</v>
      </c>
      <c r="F37" s="284">
        <v>8657.4699999999993</v>
      </c>
      <c r="G37" s="284">
        <v>9749.43</v>
      </c>
      <c r="H37" s="284">
        <v>9292.49</v>
      </c>
      <c r="I37" s="284">
        <v>7318.09</v>
      </c>
      <c r="J37" s="284">
        <v>9408.43</v>
      </c>
      <c r="K37" s="284">
        <v>9737.5300000000007</v>
      </c>
      <c r="L37" s="284">
        <v>5097.07</v>
      </c>
      <c r="M37" s="284">
        <v>4596.38</v>
      </c>
      <c r="N37" s="299">
        <f t="shared" si="2"/>
        <v>80141.400000000023</v>
      </c>
    </row>
    <row r="38" spans="1:14" ht="15" x14ac:dyDescent="0.25">
      <c r="A38" s="115" t="s">
        <v>388</v>
      </c>
      <c r="B38" s="297">
        <v>0</v>
      </c>
      <c r="C38" s="297">
        <v>0</v>
      </c>
      <c r="D38" s="297">
        <v>0</v>
      </c>
      <c r="E38" s="297">
        <v>0</v>
      </c>
      <c r="F38" s="297">
        <v>0</v>
      </c>
      <c r="G38" s="297">
        <v>0</v>
      </c>
      <c r="H38" s="297">
        <v>0</v>
      </c>
      <c r="I38" s="297">
        <v>0</v>
      </c>
      <c r="J38" s="297">
        <v>0</v>
      </c>
      <c r="K38" s="297">
        <v>0</v>
      </c>
      <c r="L38" s="297">
        <v>0</v>
      </c>
      <c r="M38" s="297">
        <v>0</v>
      </c>
      <c r="N38" s="299">
        <f t="shared" si="2"/>
        <v>0</v>
      </c>
    </row>
    <row r="39" spans="1:14" ht="15" x14ac:dyDescent="0.25">
      <c r="A39" s="200" t="s">
        <v>15</v>
      </c>
      <c r="B39" s="281">
        <f t="shared" ref="B39:M39" si="3">SUM(B25:B38)</f>
        <v>69239.09</v>
      </c>
      <c r="C39" s="281">
        <f t="shared" si="3"/>
        <v>65262.77</v>
      </c>
      <c r="D39" s="281">
        <f t="shared" si="3"/>
        <v>66799.009999999995</v>
      </c>
      <c r="E39" s="281">
        <f t="shared" si="3"/>
        <v>62763.62</v>
      </c>
      <c r="F39" s="281">
        <f t="shared" si="3"/>
        <v>63602.47</v>
      </c>
      <c r="G39" s="281">
        <f t="shared" si="3"/>
        <v>64796.499999999993</v>
      </c>
      <c r="H39" s="281">
        <f t="shared" si="3"/>
        <v>66746.750000000015</v>
      </c>
      <c r="I39" s="281">
        <f t="shared" si="3"/>
        <v>64500.36</v>
      </c>
      <c r="J39" s="281">
        <f t="shared" si="3"/>
        <v>64339.349999999991</v>
      </c>
      <c r="K39" s="281">
        <f t="shared" si="3"/>
        <v>66642.320000000007</v>
      </c>
      <c r="L39" s="281">
        <f t="shared" si="3"/>
        <v>70221.75</v>
      </c>
      <c r="M39" s="281">
        <f t="shared" si="3"/>
        <v>72458.860000000015</v>
      </c>
      <c r="N39" s="299">
        <f t="shared" si="2"/>
        <v>797372.85</v>
      </c>
    </row>
    <row r="40" spans="1:14" x14ac:dyDescent="0.25">
      <c r="A40" s="110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 x14ac:dyDescent="0.25">
      <c r="A41" s="1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x14ac:dyDescent="0.25">
      <c r="A42" s="110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489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68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284">
        <v>15185.470000000001</v>
      </c>
      <c r="C5" s="284">
        <v>15965.46</v>
      </c>
      <c r="D5" s="284">
        <v>13638.810000000001</v>
      </c>
      <c r="E5" s="284">
        <v>11855.880000000003</v>
      </c>
      <c r="F5" s="284">
        <v>11955.62</v>
      </c>
      <c r="G5" s="284">
        <v>11272.580000000002</v>
      </c>
      <c r="H5" s="284">
        <v>11880.279999999997</v>
      </c>
      <c r="I5" s="284">
        <v>11730.740000000002</v>
      </c>
      <c r="J5" s="284">
        <v>12279.459999999997</v>
      </c>
      <c r="K5" s="284">
        <v>12003.23</v>
      </c>
      <c r="L5" s="300">
        <v>11995.230000000001</v>
      </c>
      <c r="M5" s="300">
        <v>12663.980000000001</v>
      </c>
      <c r="N5" s="301">
        <f t="shared" ref="N5:N19" si="0">SUM(B5:M5)</f>
        <v>152426.74000000002</v>
      </c>
    </row>
    <row r="6" spans="1:14" ht="20.100000000000001" customHeight="1" x14ac:dyDescent="0.25">
      <c r="A6" s="115" t="s">
        <v>162</v>
      </c>
      <c r="B6" s="284">
        <v>5041.33</v>
      </c>
      <c r="C6" s="284">
        <v>5753.1899999999987</v>
      </c>
      <c r="D6" s="284">
        <v>5183.29</v>
      </c>
      <c r="E6" s="284">
        <v>5294.66</v>
      </c>
      <c r="F6" s="284">
        <v>5683.1900000000005</v>
      </c>
      <c r="G6" s="284">
        <v>5805.1200000000008</v>
      </c>
      <c r="H6" s="284">
        <v>6527.7400000000007</v>
      </c>
      <c r="I6" s="284">
        <v>6850.0199999999995</v>
      </c>
      <c r="J6" s="284">
        <v>7281.1699999999983</v>
      </c>
      <c r="K6" s="284">
        <v>7101.0199999999995</v>
      </c>
      <c r="L6" s="300">
        <v>7149.04</v>
      </c>
      <c r="M6" s="300">
        <v>7678.7300000000005</v>
      </c>
      <c r="N6" s="301">
        <f t="shared" si="0"/>
        <v>75348.499999999985</v>
      </c>
    </row>
    <row r="7" spans="1:14" ht="20.100000000000001" customHeight="1" x14ac:dyDescent="0.25">
      <c r="A7" s="115" t="s">
        <v>163</v>
      </c>
      <c r="B7" s="284">
        <v>3795.0000000000005</v>
      </c>
      <c r="C7" s="284">
        <v>4025.2699999999995</v>
      </c>
      <c r="D7" s="284">
        <v>3026.9400000000005</v>
      </c>
      <c r="E7" s="284">
        <v>2209.2500000000005</v>
      </c>
      <c r="F7" s="284">
        <v>2063.5099999999998</v>
      </c>
      <c r="G7" s="284">
        <v>1813.57</v>
      </c>
      <c r="H7" s="284">
        <v>1834.56</v>
      </c>
      <c r="I7" s="284">
        <v>1713.8800000000003</v>
      </c>
      <c r="J7" s="284">
        <v>1912.4800000000005</v>
      </c>
      <c r="K7" s="284">
        <v>1902.3300000000002</v>
      </c>
      <c r="L7" s="300">
        <v>2002.7099999999998</v>
      </c>
      <c r="M7" s="300">
        <v>2202.4200000000005</v>
      </c>
      <c r="N7" s="301">
        <f t="shared" si="0"/>
        <v>28501.920000000006</v>
      </c>
    </row>
    <row r="8" spans="1:14" ht="20.100000000000001" customHeight="1" x14ac:dyDescent="0.25">
      <c r="A8" s="115" t="s">
        <v>184</v>
      </c>
      <c r="B8" s="284">
        <v>18</v>
      </c>
      <c r="C8" s="284">
        <v>27</v>
      </c>
      <c r="D8" s="284">
        <v>10.3</v>
      </c>
      <c r="E8" s="284">
        <v>0.23</v>
      </c>
      <c r="F8" s="284">
        <v>12.07</v>
      </c>
      <c r="G8" s="284">
        <v>0</v>
      </c>
      <c r="H8" s="284">
        <v>28.009999999999998</v>
      </c>
      <c r="I8" s="284">
        <v>0</v>
      </c>
      <c r="J8" s="284">
        <v>0</v>
      </c>
      <c r="K8" s="284">
        <v>7</v>
      </c>
      <c r="L8" s="300">
        <v>10</v>
      </c>
      <c r="M8" s="300">
        <v>0</v>
      </c>
      <c r="N8" s="301">
        <f t="shared" si="0"/>
        <v>112.60999999999999</v>
      </c>
    </row>
    <row r="9" spans="1:14" ht="20.100000000000001" customHeight="1" x14ac:dyDescent="0.25">
      <c r="A9" s="115" t="s">
        <v>164</v>
      </c>
      <c r="B9" s="284">
        <v>650.99</v>
      </c>
      <c r="C9" s="284">
        <v>556.68000000000006</v>
      </c>
      <c r="D9" s="284">
        <v>715.12</v>
      </c>
      <c r="E9" s="284">
        <v>619.82000000000005</v>
      </c>
      <c r="F9" s="284">
        <v>644.29999999999995</v>
      </c>
      <c r="G9" s="284">
        <v>251.92</v>
      </c>
      <c r="H9" s="284">
        <v>456.38</v>
      </c>
      <c r="I9" s="284">
        <v>509.40000000000003</v>
      </c>
      <c r="J9" s="284">
        <v>647.91000000000008</v>
      </c>
      <c r="K9" s="284">
        <v>390.86</v>
      </c>
      <c r="L9" s="300">
        <v>354.24</v>
      </c>
      <c r="M9" s="300">
        <v>222.03</v>
      </c>
      <c r="N9" s="301">
        <f t="shared" si="0"/>
        <v>6019.6499999999987</v>
      </c>
    </row>
    <row r="10" spans="1:14" ht="20.100000000000001" customHeight="1" x14ac:dyDescent="0.25">
      <c r="A10" s="115" t="s">
        <v>165</v>
      </c>
      <c r="B10" s="284">
        <v>29.009999999999998</v>
      </c>
      <c r="C10" s="284">
        <v>31.39</v>
      </c>
      <c r="D10" s="284">
        <v>16.25</v>
      </c>
      <c r="E10" s="284">
        <v>73.22999999999999</v>
      </c>
      <c r="F10" s="284">
        <v>178.78999999999996</v>
      </c>
      <c r="G10" s="284">
        <v>237.62</v>
      </c>
      <c r="H10" s="284">
        <v>274.77</v>
      </c>
      <c r="I10" s="284">
        <v>198.61</v>
      </c>
      <c r="J10" s="284">
        <v>74.780000000000015</v>
      </c>
      <c r="K10" s="284">
        <v>41.14</v>
      </c>
      <c r="L10" s="300">
        <v>22.83</v>
      </c>
      <c r="M10" s="300">
        <v>18.590000000000003</v>
      </c>
      <c r="N10" s="301">
        <f t="shared" si="0"/>
        <v>1197.01</v>
      </c>
    </row>
    <row r="11" spans="1:14" ht="20.100000000000001" customHeight="1" x14ac:dyDescent="0.25">
      <c r="A11" s="115" t="s">
        <v>166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300">
        <v>0</v>
      </c>
      <c r="M11" s="300">
        <v>0</v>
      </c>
      <c r="N11" s="301">
        <f t="shared" si="0"/>
        <v>0</v>
      </c>
    </row>
    <row r="12" spans="1:14" ht="20.100000000000001" customHeight="1" x14ac:dyDescent="0.25">
      <c r="A12" s="115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300">
        <v>0</v>
      </c>
      <c r="M12" s="300">
        <v>0</v>
      </c>
      <c r="N12" s="301">
        <f t="shared" si="0"/>
        <v>0</v>
      </c>
    </row>
    <row r="13" spans="1:14" ht="20.100000000000001" customHeight="1" x14ac:dyDescent="0.25">
      <c r="A13" s="115" t="s">
        <v>168</v>
      </c>
      <c r="B13" s="284">
        <v>238.22</v>
      </c>
      <c r="C13" s="284">
        <v>325.89999999999998</v>
      </c>
      <c r="D13" s="284">
        <v>185.11</v>
      </c>
      <c r="E13" s="284">
        <v>217.92</v>
      </c>
      <c r="F13" s="284">
        <v>135.15</v>
      </c>
      <c r="G13" s="284">
        <v>26.76</v>
      </c>
      <c r="H13" s="284">
        <v>0</v>
      </c>
      <c r="I13" s="284">
        <v>0</v>
      </c>
      <c r="J13" s="284">
        <v>0</v>
      </c>
      <c r="K13" s="284">
        <v>131.91</v>
      </c>
      <c r="L13" s="300">
        <v>78.39</v>
      </c>
      <c r="M13" s="300">
        <v>216.69</v>
      </c>
      <c r="N13" s="301">
        <f t="shared" si="0"/>
        <v>1556.0500000000002</v>
      </c>
    </row>
    <row r="14" spans="1:14" ht="20.100000000000001" customHeight="1" x14ac:dyDescent="0.25">
      <c r="A14" s="115" t="s">
        <v>169</v>
      </c>
      <c r="B14" s="284">
        <v>18344.939999999999</v>
      </c>
      <c r="C14" s="284">
        <v>17468.62</v>
      </c>
      <c r="D14" s="284">
        <v>16633.719999999998</v>
      </c>
      <c r="E14" s="284">
        <v>16642.98</v>
      </c>
      <c r="F14" s="284">
        <v>16884.169999999998</v>
      </c>
      <c r="G14" s="284">
        <v>15568.220000000001</v>
      </c>
      <c r="H14" s="284">
        <v>17393.989999999998</v>
      </c>
      <c r="I14" s="284">
        <v>17244.669999999998</v>
      </c>
      <c r="J14" s="284">
        <v>16227.32</v>
      </c>
      <c r="K14" s="284">
        <v>18207.560000000001</v>
      </c>
      <c r="L14" s="300">
        <v>17944.480000000003</v>
      </c>
      <c r="M14" s="300">
        <v>18494.36</v>
      </c>
      <c r="N14" s="301">
        <f t="shared" si="0"/>
        <v>207055.03000000003</v>
      </c>
    </row>
    <row r="15" spans="1:14" ht="20.100000000000001" customHeight="1" x14ac:dyDescent="0.25">
      <c r="A15" s="115" t="s">
        <v>304</v>
      </c>
      <c r="B15" s="284">
        <v>25121.200000000001</v>
      </c>
      <c r="C15" s="284">
        <v>24413.079999999994</v>
      </c>
      <c r="D15" s="284">
        <v>24735.960000000003</v>
      </c>
      <c r="E15" s="284">
        <v>22237.169999999995</v>
      </c>
      <c r="F15" s="284">
        <v>25042.670000000002</v>
      </c>
      <c r="G15" s="284">
        <v>21000.42</v>
      </c>
      <c r="H15" s="284">
        <v>24201.329999999998</v>
      </c>
      <c r="I15" s="284">
        <v>22635.79</v>
      </c>
      <c r="J15" s="284">
        <v>22536.28</v>
      </c>
      <c r="K15" s="284">
        <v>24292.300000000003</v>
      </c>
      <c r="L15" s="300">
        <v>23711.91</v>
      </c>
      <c r="M15" s="300">
        <v>25396.019999999997</v>
      </c>
      <c r="N15" s="301">
        <f t="shared" si="0"/>
        <v>285324.13</v>
      </c>
    </row>
    <row r="16" spans="1:14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300">
        <v>0</v>
      </c>
      <c r="M16" s="300">
        <v>0</v>
      </c>
      <c r="N16" s="301">
        <f t="shared" si="0"/>
        <v>0</v>
      </c>
    </row>
    <row r="17" spans="1:15" ht="20.100000000000001" customHeight="1" x14ac:dyDescent="0.25">
      <c r="A17" s="115" t="s">
        <v>175</v>
      </c>
      <c r="B17" s="284">
        <v>45</v>
      </c>
      <c r="C17" s="284">
        <v>60</v>
      </c>
      <c r="D17" s="284">
        <v>60</v>
      </c>
      <c r="E17" s="284">
        <v>45</v>
      </c>
      <c r="F17" s="284">
        <v>15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300">
        <v>0</v>
      </c>
      <c r="M17" s="300">
        <v>15</v>
      </c>
      <c r="N17" s="301">
        <f t="shared" si="0"/>
        <v>240</v>
      </c>
    </row>
    <row r="18" spans="1:15" ht="20.100000000000001" customHeight="1" x14ac:dyDescent="0.25">
      <c r="A18" s="115" t="s">
        <v>388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297">
        <v>0</v>
      </c>
      <c r="N18" s="301">
        <f t="shared" si="0"/>
        <v>0</v>
      </c>
    </row>
    <row r="19" spans="1:15" ht="20.100000000000001" customHeight="1" x14ac:dyDescent="0.25">
      <c r="A19" s="200" t="s">
        <v>15</v>
      </c>
      <c r="B19" s="302">
        <f t="shared" ref="B19:M19" si="1">SUM(B5:B18)</f>
        <v>68469.16</v>
      </c>
      <c r="C19" s="302">
        <f t="shared" si="1"/>
        <v>68626.59</v>
      </c>
      <c r="D19" s="302">
        <f t="shared" si="1"/>
        <v>64205.5</v>
      </c>
      <c r="E19" s="302">
        <f t="shared" si="1"/>
        <v>59196.14</v>
      </c>
      <c r="F19" s="302">
        <f t="shared" si="1"/>
        <v>62614.47</v>
      </c>
      <c r="G19" s="302">
        <f t="shared" si="1"/>
        <v>55976.21</v>
      </c>
      <c r="H19" s="302">
        <f t="shared" si="1"/>
        <v>62597.06</v>
      </c>
      <c r="I19" s="302">
        <f t="shared" si="1"/>
        <v>60883.110000000008</v>
      </c>
      <c r="J19" s="302">
        <f t="shared" si="1"/>
        <v>60959.399999999994</v>
      </c>
      <c r="K19" s="302">
        <f t="shared" si="1"/>
        <v>64077.350000000006</v>
      </c>
      <c r="L19" s="302">
        <f t="shared" si="1"/>
        <v>63268.83</v>
      </c>
      <c r="M19" s="302">
        <f t="shared" si="1"/>
        <v>66907.820000000007</v>
      </c>
      <c r="N19" s="301">
        <f t="shared" si="0"/>
        <v>757781.6399999999</v>
      </c>
    </row>
    <row r="20" spans="1:15" ht="20.100000000000001" customHeight="1" x14ac:dyDescent="0.25">
      <c r="A20" s="110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55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</row>
    <row r="22" spans="1:15" ht="20.100000000000001" customHeight="1" x14ac:dyDescent="0.25">
      <c r="A22" s="109" t="s">
        <v>194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5" ht="20.100000000000001" customHeight="1" x14ac:dyDescent="0.25">
      <c r="A23" s="34" t="s">
        <v>101</v>
      </c>
      <c r="B23" s="34" t="s">
        <v>2</v>
      </c>
      <c r="C23" s="34" t="s">
        <v>3</v>
      </c>
      <c r="D23" s="34" t="s">
        <v>4</v>
      </c>
      <c r="E23" s="34" t="s">
        <v>5</v>
      </c>
      <c r="F23" s="34" t="s">
        <v>6</v>
      </c>
      <c r="G23" s="34" t="s">
        <v>7</v>
      </c>
      <c r="H23" s="34" t="s">
        <v>8</v>
      </c>
      <c r="I23" s="34" t="s">
        <v>9</v>
      </c>
      <c r="J23" s="34" t="s">
        <v>10</v>
      </c>
      <c r="K23" s="34" t="s">
        <v>11</v>
      </c>
      <c r="L23" s="34" t="s">
        <v>12</v>
      </c>
      <c r="M23" s="34" t="s">
        <v>13</v>
      </c>
      <c r="N23" s="34" t="s">
        <v>22</v>
      </c>
    </row>
    <row r="24" spans="1:15" ht="20.100000000000001" customHeight="1" x14ac:dyDescent="0.25">
      <c r="A24" s="115" t="s">
        <v>161</v>
      </c>
      <c r="B24" s="496">
        <v>32280.940000000006</v>
      </c>
      <c r="C24" s="496">
        <v>30908.310000000005</v>
      </c>
      <c r="D24" s="496">
        <v>31852.119999999988</v>
      </c>
      <c r="E24" s="496">
        <v>28823.170000000002</v>
      </c>
      <c r="F24" s="496">
        <v>29002.820000000003</v>
      </c>
      <c r="G24" s="496">
        <v>26777.400000000005</v>
      </c>
      <c r="H24" s="496">
        <v>29167.990000000009</v>
      </c>
      <c r="I24" s="496">
        <v>29304.629999999997</v>
      </c>
      <c r="J24" s="496">
        <v>28652.450000000004</v>
      </c>
      <c r="K24" s="496">
        <v>30075.53999999999</v>
      </c>
      <c r="L24" s="496">
        <v>30312.719000000001</v>
      </c>
      <c r="M24" s="496">
        <v>31906.148999999994</v>
      </c>
      <c r="N24" s="303">
        <f>SUM(B24:M24)</f>
        <v>359064.23799999995</v>
      </c>
    </row>
    <row r="25" spans="1:15" ht="20.100000000000001" customHeight="1" x14ac:dyDescent="0.25">
      <c r="A25" s="115" t="s">
        <v>162</v>
      </c>
      <c r="B25" s="496">
        <v>11253.31</v>
      </c>
      <c r="C25" s="496">
        <v>10730.39</v>
      </c>
      <c r="D25" s="496">
        <v>11662.080000000002</v>
      </c>
      <c r="E25" s="496">
        <v>11002.479999999994</v>
      </c>
      <c r="F25" s="496">
        <v>10951.520000000002</v>
      </c>
      <c r="G25" s="496">
        <v>10360.999999999998</v>
      </c>
      <c r="H25" s="496">
        <v>11639.619999999995</v>
      </c>
      <c r="I25" s="496">
        <v>12182.11</v>
      </c>
      <c r="J25" s="496">
        <v>12068.409999999996</v>
      </c>
      <c r="K25" s="496">
        <v>12542.759999999997</v>
      </c>
      <c r="L25" s="496">
        <v>12668.049999999994</v>
      </c>
      <c r="M25" s="496">
        <v>13565.479999999998</v>
      </c>
      <c r="N25" s="303">
        <f t="shared" ref="N25:N38" si="2">SUM(B25:M25)</f>
        <v>140627.20999999996</v>
      </c>
    </row>
    <row r="26" spans="1:15" ht="20.100000000000001" customHeight="1" x14ac:dyDescent="0.25">
      <c r="A26" s="115" t="s">
        <v>163</v>
      </c>
      <c r="B26" s="496">
        <v>5038.6099999999997</v>
      </c>
      <c r="C26" s="496">
        <v>5066.8899999999985</v>
      </c>
      <c r="D26" s="496">
        <v>4608.340000000002</v>
      </c>
      <c r="E26" s="496">
        <v>3714.3399999999997</v>
      </c>
      <c r="F26" s="496">
        <v>3512.8400000000006</v>
      </c>
      <c r="G26" s="496">
        <v>3304.04</v>
      </c>
      <c r="H26" s="496">
        <v>3593.0899999999983</v>
      </c>
      <c r="I26" s="496">
        <v>3392.36</v>
      </c>
      <c r="J26" s="496">
        <v>3535.6899999999991</v>
      </c>
      <c r="K26" s="496">
        <v>3873.1599999999994</v>
      </c>
      <c r="L26" s="496">
        <v>4187.701</v>
      </c>
      <c r="M26" s="496">
        <v>5436.9070000000002</v>
      </c>
      <c r="N26" s="303">
        <f t="shared" si="2"/>
        <v>49263.968000000001</v>
      </c>
    </row>
    <row r="27" spans="1:15" ht="20.100000000000001" customHeight="1" x14ac:dyDescent="0.25">
      <c r="A27" s="115" t="s">
        <v>184</v>
      </c>
      <c r="B27" s="496">
        <v>48.019999999999996</v>
      </c>
      <c r="C27" s="496">
        <v>21.42</v>
      </c>
      <c r="D27" s="496">
        <v>25.32</v>
      </c>
      <c r="E27" s="496">
        <v>25.279999999999998</v>
      </c>
      <c r="F27" s="496">
        <v>0.66</v>
      </c>
      <c r="G27" s="496">
        <v>0</v>
      </c>
      <c r="H27" s="496">
        <v>35.14</v>
      </c>
      <c r="I27" s="496">
        <v>0.22</v>
      </c>
      <c r="J27" s="496">
        <v>45.59</v>
      </c>
      <c r="K27" s="496">
        <v>11.57</v>
      </c>
      <c r="L27" s="496">
        <v>40.879999999999995</v>
      </c>
      <c r="M27" s="496">
        <v>25</v>
      </c>
      <c r="N27" s="303">
        <f t="shared" si="2"/>
        <v>279.09999999999997</v>
      </c>
    </row>
    <row r="28" spans="1:15" ht="20.100000000000001" customHeight="1" x14ac:dyDescent="0.25">
      <c r="A28" s="115" t="s">
        <v>164</v>
      </c>
      <c r="B28" s="496">
        <v>828.64499999999998</v>
      </c>
      <c r="C28" s="496">
        <v>950.14699999999971</v>
      </c>
      <c r="D28" s="496">
        <v>668.16900000000021</v>
      </c>
      <c r="E28" s="496">
        <v>646.125</v>
      </c>
      <c r="F28" s="496">
        <v>613.13</v>
      </c>
      <c r="G28" s="496">
        <v>592.71399999999994</v>
      </c>
      <c r="H28" s="496">
        <v>694.15</v>
      </c>
      <c r="I28" s="496">
        <v>694.41300000000001</v>
      </c>
      <c r="J28" s="496">
        <v>658.19299999999998</v>
      </c>
      <c r="K28" s="496">
        <v>950.31399999999996</v>
      </c>
      <c r="L28" s="496">
        <v>801.33299999999997</v>
      </c>
      <c r="M28" s="496">
        <v>856.5569999999999</v>
      </c>
      <c r="N28" s="303">
        <f t="shared" si="2"/>
        <v>8953.8900000000012</v>
      </c>
    </row>
    <row r="29" spans="1:15" ht="20.100000000000001" customHeight="1" x14ac:dyDescent="0.25">
      <c r="A29" s="115" t="s">
        <v>165</v>
      </c>
      <c r="B29" s="496">
        <v>63.759999999999984</v>
      </c>
      <c r="C29" s="496">
        <v>68.15000000000002</v>
      </c>
      <c r="D29" s="496">
        <v>110.9</v>
      </c>
      <c r="E29" s="496">
        <v>342.76999999999992</v>
      </c>
      <c r="F29" s="496">
        <v>1665.08</v>
      </c>
      <c r="G29" s="496">
        <v>1729.1699999999998</v>
      </c>
      <c r="H29" s="496">
        <v>1883.1400000000003</v>
      </c>
      <c r="I29" s="496">
        <v>1479.7000000000007</v>
      </c>
      <c r="J29" s="496">
        <v>480.76</v>
      </c>
      <c r="K29" s="496">
        <v>215.73000000000002</v>
      </c>
      <c r="L29" s="496">
        <v>104.22000000000003</v>
      </c>
      <c r="M29" s="496">
        <v>66.7</v>
      </c>
      <c r="N29" s="303">
        <f t="shared" si="2"/>
        <v>8210.0800000000017</v>
      </c>
    </row>
    <row r="30" spans="1:15" ht="20.100000000000001" customHeight="1" x14ac:dyDescent="0.25">
      <c r="A30" s="115" t="s">
        <v>166</v>
      </c>
      <c r="B30" s="496">
        <v>2020.9</v>
      </c>
      <c r="C30" s="496">
        <v>4354.1000000000004</v>
      </c>
      <c r="D30" s="496">
        <v>3218.5</v>
      </c>
      <c r="E30" s="496">
        <v>2445.5</v>
      </c>
      <c r="F30" s="496">
        <v>1690.9</v>
      </c>
      <c r="G30" s="496">
        <v>2500.1999999999998</v>
      </c>
      <c r="H30" s="496">
        <v>500.4</v>
      </c>
      <c r="I30" s="496">
        <v>3083.3</v>
      </c>
      <c r="J30" s="496">
        <v>832.7</v>
      </c>
      <c r="K30" s="496">
        <v>1920.1999999999998</v>
      </c>
      <c r="L30" s="496">
        <v>1838.7</v>
      </c>
      <c r="M30" s="496">
        <v>4951.7</v>
      </c>
      <c r="N30" s="303">
        <f t="shared" si="2"/>
        <v>29357.100000000002</v>
      </c>
      <c r="O30" s="27"/>
    </row>
    <row r="31" spans="1:15" ht="20.100000000000001" customHeight="1" x14ac:dyDescent="0.25">
      <c r="A31" s="115" t="s">
        <v>167</v>
      </c>
      <c r="B31" s="496">
        <v>0</v>
      </c>
      <c r="C31" s="496">
        <v>0</v>
      </c>
      <c r="D31" s="496">
        <v>0</v>
      </c>
      <c r="E31" s="496">
        <v>0</v>
      </c>
      <c r="F31" s="496">
        <v>0</v>
      </c>
      <c r="G31" s="496">
        <v>0</v>
      </c>
      <c r="H31" s="496">
        <v>0</v>
      </c>
      <c r="I31" s="496">
        <v>0</v>
      </c>
      <c r="J31" s="496">
        <v>0</v>
      </c>
      <c r="K31" s="496">
        <v>0</v>
      </c>
      <c r="L31" s="496">
        <v>0</v>
      </c>
      <c r="M31" s="496">
        <v>0</v>
      </c>
      <c r="N31" s="303">
        <f t="shared" si="2"/>
        <v>0</v>
      </c>
    </row>
    <row r="32" spans="1:15" ht="20.100000000000001" customHeight="1" x14ac:dyDescent="0.25">
      <c r="A32" s="115" t="s">
        <v>168</v>
      </c>
      <c r="B32" s="496">
        <v>68.11</v>
      </c>
      <c r="C32" s="496">
        <v>79.680000000000007</v>
      </c>
      <c r="D32" s="496">
        <v>39.549999999999997</v>
      </c>
      <c r="E32" s="496">
        <v>122.72</v>
      </c>
      <c r="F32" s="496">
        <v>68.2</v>
      </c>
      <c r="G32" s="496">
        <v>147.74</v>
      </c>
      <c r="H32" s="496">
        <v>201.56</v>
      </c>
      <c r="I32" s="496">
        <v>200.32999999999998</v>
      </c>
      <c r="J32" s="496">
        <v>186.11</v>
      </c>
      <c r="K32" s="496">
        <v>118.71</v>
      </c>
      <c r="L32" s="496">
        <v>148.30000000000001</v>
      </c>
      <c r="M32" s="496">
        <v>135.47</v>
      </c>
      <c r="N32" s="303">
        <f t="shared" si="2"/>
        <v>1516.48</v>
      </c>
    </row>
    <row r="33" spans="1:14" ht="20.100000000000001" customHeight="1" x14ac:dyDescent="0.25">
      <c r="A33" s="115" t="s">
        <v>169</v>
      </c>
      <c r="B33" s="496">
        <v>43852.39</v>
      </c>
      <c r="C33" s="496">
        <v>41145.800000000003</v>
      </c>
      <c r="D33" s="496">
        <v>42614.529999999984</v>
      </c>
      <c r="E33" s="496">
        <v>46095.530000000006</v>
      </c>
      <c r="F33" s="496">
        <v>36737.480000000003</v>
      </c>
      <c r="G33" s="496">
        <v>30291.940000000002</v>
      </c>
      <c r="H33" s="496">
        <v>35477.25</v>
      </c>
      <c r="I33" s="496">
        <v>44365.100000000013</v>
      </c>
      <c r="J33" s="496">
        <v>34437.72</v>
      </c>
      <c r="K33" s="496">
        <v>43864.05000000001</v>
      </c>
      <c r="L33" s="496">
        <v>43129.690000000017</v>
      </c>
      <c r="M33" s="496">
        <v>45958.609999999986</v>
      </c>
      <c r="N33" s="303">
        <f t="shared" si="2"/>
        <v>487970.09000000008</v>
      </c>
    </row>
    <row r="34" spans="1:14" ht="20.100000000000001" customHeight="1" x14ac:dyDescent="0.25">
      <c r="A34" s="115" t="s">
        <v>304</v>
      </c>
      <c r="B34" s="496">
        <v>16660.324999999997</v>
      </c>
      <c r="C34" s="496">
        <v>16030.485999999997</v>
      </c>
      <c r="D34" s="496">
        <v>19227.978000000003</v>
      </c>
      <c r="E34" s="496">
        <v>18368.21</v>
      </c>
      <c r="F34" s="496">
        <v>16634.61</v>
      </c>
      <c r="G34" s="496">
        <v>14127.843000000003</v>
      </c>
      <c r="H34" s="496">
        <v>16752.313999999998</v>
      </c>
      <c r="I34" s="496">
        <v>16402.761999999999</v>
      </c>
      <c r="J34" s="496">
        <v>15204.561000000002</v>
      </c>
      <c r="K34" s="496">
        <v>17338.23</v>
      </c>
      <c r="L34" s="496">
        <v>17555.116999999998</v>
      </c>
      <c r="M34" s="496">
        <v>19326.016000000003</v>
      </c>
      <c r="N34" s="303">
        <f t="shared" si="2"/>
        <v>203628.45199999999</v>
      </c>
    </row>
    <row r="35" spans="1:14" ht="20.100000000000001" customHeight="1" x14ac:dyDescent="0.25">
      <c r="A35" s="115" t="s">
        <v>305</v>
      </c>
      <c r="B35" s="496">
        <v>0</v>
      </c>
      <c r="C35" s="496">
        <v>0</v>
      </c>
      <c r="D35" s="496">
        <v>0</v>
      </c>
      <c r="E35" s="496">
        <v>0</v>
      </c>
      <c r="F35" s="496">
        <v>0</v>
      </c>
      <c r="G35" s="496">
        <v>0</v>
      </c>
      <c r="H35" s="496">
        <v>0</v>
      </c>
      <c r="I35" s="496">
        <v>0</v>
      </c>
      <c r="J35" s="496">
        <v>0</v>
      </c>
      <c r="K35" s="496">
        <v>0</v>
      </c>
      <c r="L35" s="496">
        <v>0</v>
      </c>
      <c r="M35" s="496">
        <v>0</v>
      </c>
      <c r="N35" s="303">
        <f t="shared" si="2"/>
        <v>0</v>
      </c>
    </row>
    <row r="36" spans="1:14" ht="20.100000000000001" customHeight="1" x14ac:dyDescent="0.25">
      <c r="A36" s="115" t="s">
        <v>175</v>
      </c>
      <c r="B36" s="496">
        <v>0</v>
      </c>
      <c r="C36" s="496">
        <v>0</v>
      </c>
      <c r="D36" s="496">
        <v>0</v>
      </c>
      <c r="E36" s="496">
        <v>392.29</v>
      </c>
      <c r="F36" s="496">
        <v>4072.52</v>
      </c>
      <c r="G36" s="496">
        <v>2771.1400000000003</v>
      </c>
      <c r="H36" s="496">
        <v>4224.05</v>
      </c>
      <c r="I36" s="496">
        <v>3988.82</v>
      </c>
      <c r="J36" s="496">
        <v>4026.85</v>
      </c>
      <c r="K36" s="496">
        <v>28.73</v>
      </c>
      <c r="L36" s="496">
        <v>0</v>
      </c>
      <c r="M36" s="496">
        <v>0</v>
      </c>
      <c r="N36" s="303">
        <f t="shared" si="2"/>
        <v>19504.399999999998</v>
      </c>
    </row>
    <row r="37" spans="1:14" ht="15" x14ac:dyDescent="0.25">
      <c r="A37" s="115" t="s">
        <v>388</v>
      </c>
      <c r="B37" s="496">
        <v>2804.5530000000003</v>
      </c>
      <c r="C37" s="496">
        <v>3667.1420000000003</v>
      </c>
      <c r="D37" s="496">
        <v>0</v>
      </c>
      <c r="E37" s="496">
        <v>2246.44</v>
      </c>
      <c r="F37" s="496">
        <v>1117</v>
      </c>
      <c r="G37" s="496">
        <v>0</v>
      </c>
      <c r="H37" s="496">
        <v>833.601</v>
      </c>
      <c r="I37" s="496">
        <v>0</v>
      </c>
      <c r="J37" s="496">
        <v>0</v>
      </c>
      <c r="K37" s="496">
        <v>0</v>
      </c>
      <c r="L37" s="496">
        <v>0</v>
      </c>
      <c r="M37" s="496">
        <v>0</v>
      </c>
      <c r="N37" s="303">
        <f t="shared" si="2"/>
        <v>10668.736000000001</v>
      </c>
    </row>
    <row r="38" spans="1:14" ht="15" x14ac:dyDescent="0.25">
      <c r="A38" s="200" t="s">
        <v>15</v>
      </c>
      <c r="B38" s="413">
        <f>SUM(B24:B37)</f>
        <v>114919.56299999999</v>
      </c>
      <c r="C38" s="413">
        <f t="shared" ref="C38:M38" si="3">SUM(C24:C37)</f>
        <v>113022.515</v>
      </c>
      <c r="D38" s="413">
        <f t="shared" si="3"/>
        <v>114027.48699999999</v>
      </c>
      <c r="E38" s="413">
        <f t="shared" si="3"/>
        <v>114224.855</v>
      </c>
      <c r="F38" s="413">
        <f t="shared" si="3"/>
        <v>106066.76000000001</v>
      </c>
      <c r="G38" s="413">
        <f t="shared" si="3"/>
        <v>92603.187000000005</v>
      </c>
      <c r="H38" s="413">
        <f t="shared" si="3"/>
        <v>105002.30499999999</v>
      </c>
      <c r="I38" s="413">
        <f t="shared" si="3"/>
        <v>115093.74500000004</v>
      </c>
      <c r="J38" s="413">
        <f t="shared" si="3"/>
        <v>100129.034</v>
      </c>
      <c r="K38" s="413">
        <f t="shared" si="3"/>
        <v>110938.99399999998</v>
      </c>
      <c r="L38" s="413">
        <f t="shared" si="3"/>
        <v>110786.71</v>
      </c>
      <c r="M38" s="413">
        <f t="shared" si="3"/>
        <v>122228.58899999998</v>
      </c>
      <c r="N38" s="303">
        <f t="shared" si="2"/>
        <v>1319043.7439999999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489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161</v>
      </c>
      <c r="B5" s="284">
        <v>16581.289999999997</v>
      </c>
      <c r="C5" s="284">
        <v>16519.84</v>
      </c>
      <c r="D5" s="284">
        <v>16360.039999999997</v>
      </c>
      <c r="E5" s="284">
        <v>14815.66</v>
      </c>
      <c r="F5" s="284">
        <v>14997.119999999997</v>
      </c>
      <c r="G5" s="284">
        <v>13783.949999999999</v>
      </c>
      <c r="H5" s="284">
        <v>15193.590000000002</v>
      </c>
      <c r="I5" s="284">
        <v>15202.270000000002</v>
      </c>
      <c r="J5" s="284">
        <v>14952.04</v>
      </c>
      <c r="K5" s="284">
        <v>15568.949999999997</v>
      </c>
      <c r="L5" s="284">
        <v>15395.97</v>
      </c>
      <c r="M5" s="284">
        <v>16461.009999999998</v>
      </c>
      <c r="N5" s="304">
        <f>SUM(B5:M5)</f>
        <v>185831.73</v>
      </c>
    </row>
    <row r="6" spans="1:14" ht="20.100000000000001" customHeight="1" x14ac:dyDescent="0.25">
      <c r="A6" s="115" t="s">
        <v>162</v>
      </c>
      <c r="B6" s="284">
        <v>4499.8500000000004</v>
      </c>
      <c r="C6" s="284">
        <v>4543.920000000001</v>
      </c>
      <c r="D6" s="284">
        <v>4751.6000000000013</v>
      </c>
      <c r="E6" s="284">
        <v>4338.3500000000022</v>
      </c>
      <c r="F6" s="284">
        <v>4647.3199999999988</v>
      </c>
      <c r="G6" s="284">
        <v>4318.1999999999989</v>
      </c>
      <c r="H6" s="284">
        <v>5240.8999999999987</v>
      </c>
      <c r="I6" s="284">
        <v>5481.8400000000011</v>
      </c>
      <c r="J6" s="284">
        <v>5572.3600000000015</v>
      </c>
      <c r="K6" s="284">
        <v>5917.8799999999992</v>
      </c>
      <c r="L6" s="284">
        <v>6029.9999999999964</v>
      </c>
      <c r="M6" s="284">
        <v>6701.02</v>
      </c>
      <c r="N6" s="304">
        <f t="shared" ref="N6:N19" si="0">SUM(B6:M6)</f>
        <v>62043.240000000005</v>
      </c>
    </row>
    <row r="7" spans="1:14" ht="20.100000000000001" customHeight="1" x14ac:dyDescent="0.25">
      <c r="A7" s="115" t="s">
        <v>163</v>
      </c>
      <c r="B7" s="284">
        <v>3376.7399999999989</v>
      </c>
      <c r="C7" s="284">
        <v>3405.3200000000011</v>
      </c>
      <c r="D7" s="284">
        <v>3194.5400000000004</v>
      </c>
      <c r="E7" s="284">
        <v>2662.4700000000003</v>
      </c>
      <c r="F7" s="284">
        <v>2525.4</v>
      </c>
      <c r="G7" s="284">
        <v>2381.31</v>
      </c>
      <c r="H7" s="284">
        <v>2453.7100000000005</v>
      </c>
      <c r="I7" s="284">
        <v>2309.8600000000006</v>
      </c>
      <c r="J7" s="284">
        <v>2467.3399999999992</v>
      </c>
      <c r="K7" s="284">
        <v>2582.4699999999998</v>
      </c>
      <c r="L7" s="284">
        <v>2632.1399999999985</v>
      </c>
      <c r="M7" s="284">
        <v>2861.3</v>
      </c>
      <c r="N7" s="304">
        <f t="shared" si="0"/>
        <v>32852.6</v>
      </c>
    </row>
    <row r="8" spans="1:14" ht="20.100000000000001" customHeight="1" x14ac:dyDescent="0.25">
      <c r="A8" s="115" t="s">
        <v>184</v>
      </c>
      <c r="B8" s="284">
        <v>8</v>
      </c>
      <c r="C8" s="284">
        <v>9</v>
      </c>
      <c r="D8" s="284">
        <v>6.4</v>
      </c>
      <c r="E8" s="284">
        <v>15</v>
      </c>
      <c r="F8" s="284">
        <v>8.18</v>
      </c>
      <c r="G8" s="284">
        <v>0</v>
      </c>
      <c r="H8" s="284">
        <v>15</v>
      </c>
      <c r="I8" s="284">
        <v>10</v>
      </c>
      <c r="J8" s="284">
        <v>10</v>
      </c>
      <c r="K8" s="284">
        <v>21</v>
      </c>
      <c r="L8" s="284">
        <v>21</v>
      </c>
      <c r="M8" s="284">
        <v>5</v>
      </c>
      <c r="N8" s="304">
        <f t="shared" si="0"/>
        <v>128.57999999999998</v>
      </c>
    </row>
    <row r="9" spans="1:14" ht="20.100000000000001" customHeight="1" x14ac:dyDescent="0.25">
      <c r="A9" s="115" t="s">
        <v>164</v>
      </c>
      <c r="B9" s="284">
        <v>92.37</v>
      </c>
      <c r="C9" s="284">
        <v>182.55</v>
      </c>
      <c r="D9" s="284">
        <v>67.72999999999999</v>
      </c>
      <c r="E9" s="284">
        <v>73</v>
      </c>
      <c r="F9" s="284">
        <v>2.5</v>
      </c>
      <c r="G9" s="284">
        <v>5</v>
      </c>
      <c r="H9" s="284">
        <v>0</v>
      </c>
      <c r="I9" s="284">
        <v>15</v>
      </c>
      <c r="J9" s="284">
        <v>32.010000000000005</v>
      </c>
      <c r="K9" s="284">
        <v>18</v>
      </c>
      <c r="L9" s="284">
        <v>30.01</v>
      </c>
      <c r="M9" s="284">
        <v>0</v>
      </c>
      <c r="N9" s="304">
        <f t="shared" si="0"/>
        <v>518.16999999999996</v>
      </c>
    </row>
    <row r="10" spans="1:14" ht="20.100000000000001" customHeight="1" x14ac:dyDescent="0.25">
      <c r="A10" s="115" t="s">
        <v>165</v>
      </c>
      <c r="B10" s="284">
        <v>94.92</v>
      </c>
      <c r="C10" s="284">
        <v>97.399999999999991</v>
      </c>
      <c r="D10" s="284">
        <v>123.39999999999999</v>
      </c>
      <c r="E10" s="284">
        <v>529.14</v>
      </c>
      <c r="F10" s="284">
        <v>2744.96</v>
      </c>
      <c r="G10" s="284">
        <v>2667.68</v>
      </c>
      <c r="H10" s="284">
        <v>3151.89</v>
      </c>
      <c r="I10" s="284">
        <v>2357.0199999999991</v>
      </c>
      <c r="J10" s="284">
        <v>853.82999999999993</v>
      </c>
      <c r="K10" s="284">
        <v>229.24999999999997</v>
      </c>
      <c r="L10" s="284">
        <v>87.8</v>
      </c>
      <c r="M10" s="284">
        <v>94.609999999999971</v>
      </c>
      <c r="N10" s="304">
        <f t="shared" si="0"/>
        <v>13031.899999999998</v>
      </c>
    </row>
    <row r="11" spans="1:14" ht="20.100000000000001" customHeight="1" x14ac:dyDescent="0.25">
      <c r="A11" s="115" t="s">
        <v>166</v>
      </c>
      <c r="B11" s="284">
        <v>102.9</v>
      </c>
      <c r="C11" s="284">
        <v>157.11000000000001</v>
      </c>
      <c r="D11" s="284">
        <v>92.960000000000008</v>
      </c>
      <c r="E11" s="284">
        <v>89.62</v>
      </c>
      <c r="F11" s="284">
        <v>66.52</v>
      </c>
      <c r="G11" s="284">
        <v>35.380000000000003</v>
      </c>
      <c r="H11" s="284">
        <v>101.55000000000001</v>
      </c>
      <c r="I11" s="284">
        <v>61.92</v>
      </c>
      <c r="J11" s="284">
        <v>80.09</v>
      </c>
      <c r="K11" s="284">
        <v>120.45</v>
      </c>
      <c r="L11" s="284">
        <v>89.77000000000001</v>
      </c>
      <c r="M11" s="284">
        <v>66.819999999999993</v>
      </c>
      <c r="N11" s="304">
        <f t="shared" si="0"/>
        <v>1065.0899999999999</v>
      </c>
    </row>
    <row r="12" spans="1:14" ht="20.100000000000001" customHeight="1" x14ac:dyDescent="0.25">
      <c r="A12" s="115" t="s">
        <v>167</v>
      </c>
      <c r="B12" s="284">
        <v>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304">
        <f t="shared" si="0"/>
        <v>0</v>
      </c>
    </row>
    <row r="13" spans="1:14" ht="20.100000000000001" customHeight="1" x14ac:dyDescent="0.25">
      <c r="A13" s="115" t="s">
        <v>168</v>
      </c>
      <c r="B13" s="284">
        <v>0</v>
      </c>
      <c r="C13" s="284">
        <v>0</v>
      </c>
      <c r="D13" s="284">
        <v>0</v>
      </c>
      <c r="E13" s="284">
        <v>26.37</v>
      </c>
      <c r="F13" s="284">
        <v>26.92</v>
      </c>
      <c r="G13" s="284">
        <v>53.62</v>
      </c>
      <c r="H13" s="284">
        <v>27.44</v>
      </c>
      <c r="I13" s="284">
        <v>53.66</v>
      </c>
      <c r="J13" s="284">
        <v>26.78</v>
      </c>
      <c r="K13" s="284">
        <v>0</v>
      </c>
      <c r="L13" s="284">
        <v>0</v>
      </c>
      <c r="M13" s="284">
        <v>0</v>
      </c>
      <c r="N13" s="304">
        <f t="shared" si="0"/>
        <v>214.79</v>
      </c>
    </row>
    <row r="14" spans="1:14" ht="20.100000000000001" customHeight="1" x14ac:dyDescent="0.25">
      <c r="A14" s="115" t="s">
        <v>169</v>
      </c>
      <c r="B14" s="284">
        <v>23542.560000000001</v>
      </c>
      <c r="C14" s="284">
        <v>23030.539999999997</v>
      </c>
      <c r="D14" s="284">
        <v>23696.81</v>
      </c>
      <c r="E14" s="284">
        <v>23888.22</v>
      </c>
      <c r="F14" s="284">
        <v>20860.61</v>
      </c>
      <c r="G14" s="284">
        <v>17764.449999999997</v>
      </c>
      <c r="H14" s="284">
        <v>21887.389999999996</v>
      </c>
      <c r="I14" s="284">
        <v>20816.04</v>
      </c>
      <c r="J14" s="284">
        <v>20778.989999999998</v>
      </c>
      <c r="K14" s="284">
        <v>24213.79</v>
      </c>
      <c r="L14" s="284">
        <v>24056.850000000002</v>
      </c>
      <c r="M14" s="284">
        <v>25462</v>
      </c>
      <c r="N14" s="304">
        <f t="shared" si="0"/>
        <v>269998.25</v>
      </c>
    </row>
    <row r="15" spans="1:14" ht="20.100000000000001" customHeight="1" x14ac:dyDescent="0.25">
      <c r="A15" s="115" t="s">
        <v>304</v>
      </c>
      <c r="B15" s="284">
        <v>12372.089000000002</v>
      </c>
      <c r="C15" s="284">
        <v>11991.420000000002</v>
      </c>
      <c r="D15" s="284">
        <v>12269.939000000002</v>
      </c>
      <c r="E15" s="284">
        <v>14060.641000000001</v>
      </c>
      <c r="F15" s="284">
        <v>13279.359999999999</v>
      </c>
      <c r="G15" s="284">
        <v>10048.135000000002</v>
      </c>
      <c r="H15" s="284">
        <v>12954.026999999998</v>
      </c>
      <c r="I15" s="284">
        <v>12834.326999999999</v>
      </c>
      <c r="J15" s="284">
        <v>11775.466999999997</v>
      </c>
      <c r="K15" s="284">
        <v>13398.265999999998</v>
      </c>
      <c r="L15" s="284">
        <v>13302.097999999998</v>
      </c>
      <c r="M15" s="284">
        <v>13849.55</v>
      </c>
      <c r="N15" s="304">
        <f t="shared" si="0"/>
        <v>152135.31899999999</v>
      </c>
    </row>
    <row r="16" spans="1:14" ht="20.100000000000001" customHeight="1" x14ac:dyDescent="0.25">
      <c r="A16" s="115" t="s">
        <v>305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304">
        <f t="shared" si="0"/>
        <v>0</v>
      </c>
    </row>
    <row r="17" spans="1:14" ht="20.100000000000001" customHeight="1" x14ac:dyDescent="0.25">
      <c r="A17" s="115" t="s">
        <v>175</v>
      </c>
      <c r="B17" s="284">
        <v>0</v>
      </c>
      <c r="C17" s="284">
        <v>0</v>
      </c>
      <c r="D17" s="284">
        <v>0</v>
      </c>
      <c r="E17" s="284">
        <v>0</v>
      </c>
      <c r="F17" s="284">
        <v>1795.98</v>
      </c>
      <c r="G17" s="284">
        <v>2116.9899999999998</v>
      </c>
      <c r="H17" s="284">
        <v>2883.7799999999997</v>
      </c>
      <c r="I17" s="284">
        <v>2652.7400000000002</v>
      </c>
      <c r="J17" s="284">
        <v>488.77</v>
      </c>
      <c r="K17" s="284">
        <v>0</v>
      </c>
      <c r="L17" s="284">
        <v>0</v>
      </c>
      <c r="M17" s="284">
        <v>0</v>
      </c>
      <c r="N17" s="304">
        <f t="shared" si="0"/>
        <v>9938.26</v>
      </c>
    </row>
    <row r="18" spans="1:14" ht="20.100000000000001" customHeight="1" x14ac:dyDescent="0.25">
      <c r="A18" s="115" t="s">
        <v>388</v>
      </c>
      <c r="B18" s="284">
        <v>0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4">
        <v>0</v>
      </c>
      <c r="L18" s="284">
        <v>0</v>
      </c>
      <c r="M18" s="284">
        <v>0</v>
      </c>
      <c r="N18" s="304">
        <f t="shared" si="0"/>
        <v>0</v>
      </c>
    </row>
    <row r="19" spans="1:14" ht="20.100000000000001" customHeight="1" x14ac:dyDescent="0.25">
      <c r="A19" s="200" t="s">
        <v>15</v>
      </c>
      <c r="B19" s="305">
        <f>SUM(B5:B18)</f>
        <v>60670.718999999997</v>
      </c>
      <c r="C19" s="305">
        <f t="shared" ref="C19:M19" si="1">SUM(C5:C18)</f>
        <v>59937.100000000006</v>
      </c>
      <c r="D19" s="305">
        <f t="shared" si="1"/>
        <v>60563.419000000009</v>
      </c>
      <c r="E19" s="305">
        <f t="shared" si="1"/>
        <v>60498.471000000005</v>
      </c>
      <c r="F19" s="305">
        <f t="shared" si="1"/>
        <v>60954.87</v>
      </c>
      <c r="G19" s="305">
        <f t="shared" si="1"/>
        <v>53174.714999999997</v>
      </c>
      <c r="H19" s="305">
        <f t="shared" si="1"/>
        <v>63909.276999999987</v>
      </c>
      <c r="I19" s="305">
        <f t="shared" si="1"/>
        <v>61794.676999999996</v>
      </c>
      <c r="J19" s="305">
        <f t="shared" si="1"/>
        <v>57037.676999999996</v>
      </c>
      <c r="K19" s="305">
        <f t="shared" si="1"/>
        <v>62070.05599999999</v>
      </c>
      <c r="L19" s="305">
        <f t="shared" si="1"/>
        <v>61645.637999999992</v>
      </c>
      <c r="M19" s="305">
        <f t="shared" si="1"/>
        <v>65501.31</v>
      </c>
      <c r="N19" s="304">
        <f t="shared" si="0"/>
        <v>727757.929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09" t="s">
        <v>196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161</v>
      </c>
      <c r="B23" s="496">
        <v>18290.22</v>
      </c>
      <c r="C23" s="496">
        <v>18234.759999999998</v>
      </c>
      <c r="D23" s="496">
        <v>16886.260000000002</v>
      </c>
      <c r="E23" s="496">
        <v>15053.539999999995</v>
      </c>
      <c r="F23" s="496">
        <v>14927.160000000002</v>
      </c>
      <c r="G23" s="496">
        <v>13820.630000000003</v>
      </c>
      <c r="H23" s="496">
        <v>15407.57</v>
      </c>
      <c r="I23" s="496">
        <v>15208.019999999999</v>
      </c>
      <c r="J23" s="496">
        <v>15210.740000000002</v>
      </c>
      <c r="K23" s="496">
        <v>15542.3</v>
      </c>
      <c r="L23" s="496">
        <v>16108.651</v>
      </c>
      <c r="M23" s="496">
        <v>16938.673999999999</v>
      </c>
      <c r="N23" s="309">
        <f>SUM(B23:M23)</f>
        <v>191628.52500000002</v>
      </c>
    </row>
    <row r="24" spans="1:14" ht="20.100000000000001" customHeight="1" x14ac:dyDescent="0.25">
      <c r="A24" s="115" t="s">
        <v>162</v>
      </c>
      <c r="B24" s="496">
        <v>6571.0300000000007</v>
      </c>
      <c r="C24" s="496">
        <v>7038.6400000000012</v>
      </c>
      <c r="D24" s="496">
        <v>7174.12</v>
      </c>
      <c r="E24" s="496">
        <v>6421.05</v>
      </c>
      <c r="F24" s="496">
        <v>6860.369999999999</v>
      </c>
      <c r="G24" s="496">
        <v>6389.1900000000005</v>
      </c>
      <c r="H24" s="496">
        <v>7031.1099999999988</v>
      </c>
      <c r="I24" s="496">
        <v>7330.2600000000011</v>
      </c>
      <c r="J24" s="496">
        <v>8012.3899999999994</v>
      </c>
      <c r="K24" s="496">
        <v>7936.09</v>
      </c>
      <c r="L24" s="496">
        <v>8110.0799999999981</v>
      </c>
      <c r="M24" s="496">
        <v>8845.510000000002</v>
      </c>
      <c r="N24" s="309">
        <f t="shared" ref="N24:N37" si="2">SUM(B24:M24)</f>
        <v>87719.84</v>
      </c>
    </row>
    <row r="25" spans="1:14" ht="20.100000000000001" customHeight="1" x14ac:dyDescent="0.25">
      <c r="A25" s="115" t="s">
        <v>163</v>
      </c>
      <c r="B25" s="496">
        <v>3371.7</v>
      </c>
      <c r="C25" s="496">
        <v>3438.9400000000005</v>
      </c>
      <c r="D25" s="496">
        <v>2663.15</v>
      </c>
      <c r="E25" s="496">
        <v>2143.2599999999998</v>
      </c>
      <c r="F25" s="496">
        <v>1962.1200000000001</v>
      </c>
      <c r="G25" s="496">
        <v>1864.4100000000003</v>
      </c>
      <c r="H25" s="496">
        <v>2090.66</v>
      </c>
      <c r="I25" s="496">
        <v>1973.8300000000002</v>
      </c>
      <c r="J25" s="496">
        <v>1997.2899999999997</v>
      </c>
      <c r="K25" s="496">
        <v>2092.75</v>
      </c>
      <c r="L25" s="496">
        <v>2284.3799999999997</v>
      </c>
      <c r="M25" s="496">
        <v>2456.1500000000005</v>
      </c>
      <c r="N25" s="309">
        <f t="shared" si="2"/>
        <v>28338.640000000007</v>
      </c>
    </row>
    <row r="26" spans="1:14" ht="20.100000000000001" customHeight="1" x14ac:dyDescent="0.25">
      <c r="A26" s="115" t="s">
        <v>184</v>
      </c>
      <c r="B26" s="496">
        <v>25.71</v>
      </c>
      <c r="C26" s="496">
        <v>38</v>
      </c>
      <c r="D26" s="496">
        <v>0</v>
      </c>
      <c r="E26" s="496">
        <v>12.04</v>
      </c>
      <c r="F26" s="496">
        <v>0</v>
      </c>
      <c r="G26" s="496">
        <v>10</v>
      </c>
      <c r="H26" s="496">
        <v>6</v>
      </c>
      <c r="I26" s="496">
        <v>7</v>
      </c>
      <c r="J26" s="496">
        <v>7</v>
      </c>
      <c r="K26" s="496">
        <v>20</v>
      </c>
      <c r="L26" s="496">
        <v>15</v>
      </c>
      <c r="M26" s="496">
        <v>0</v>
      </c>
      <c r="N26" s="309">
        <f t="shared" si="2"/>
        <v>140.75</v>
      </c>
    </row>
    <row r="27" spans="1:14" ht="20.100000000000001" customHeight="1" x14ac:dyDescent="0.25">
      <c r="A27" s="115" t="s">
        <v>164</v>
      </c>
      <c r="B27" s="496">
        <v>101.01</v>
      </c>
      <c r="C27" s="496">
        <v>196.06</v>
      </c>
      <c r="D27" s="496">
        <v>26.01</v>
      </c>
      <c r="E27" s="496">
        <v>0</v>
      </c>
      <c r="F27" s="496">
        <v>0</v>
      </c>
      <c r="G27" s="496">
        <v>0</v>
      </c>
      <c r="H27" s="496">
        <v>11</v>
      </c>
      <c r="I27" s="496">
        <v>16</v>
      </c>
      <c r="J27" s="496">
        <v>13.01</v>
      </c>
      <c r="K27" s="496">
        <v>27</v>
      </c>
      <c r="L27" s="496">
        <v>113.02</v>
      </c>
      <c r="M27" s="496">
        <v>15</v>
      </c>
      <c r="N27" s="309">
        <f t="shared" si="2"/>
        <v>518.1099999999999</v>
      </c>
    </row>
    <row r="28" spans="1:14" ht="20.100000000000001" customHeight="1" x14ac:dyDescent="0.25">
      <c r="A28" s="115" t="s">
        <v>165</v>
      </c>
      <c r="B28" s="496">
        <v>7.61</v>
      </c>
      <c r="C28" s="496">
        <v>14.339999999999998</v>
      </c>
      <c r="D28" s="496">
        <v>44.25</v>
      </c>
      <c r="E28" s="496">
        <v>421.62999999999994</v>
      </c>
      <c r="F28" s="496">
        <v>1971.3700000000001</v>
      </c>
      <c r="G28" s="496">
        <v>1813.1000000000001</v>
      </c>
      <c r="H28" s="496">
        <v>2587.4399999999996</v>
      </c>
      <c r="I28" s="496">
        <v>1676.15</v>
      </c>
      <c r="J28" s="496">
        <v>684.45</v>
      </c>
      <c r="K28" s="496">
        <v>114.01000000000002</v>
      </c>
      <c r="L28" s="496">
        <v>20.879999999999995</v>
      </c>
      <c r="M28" s="496">
        <v>6.7900000000000009</v>
      </c>
      <c r="N28" s="309">
        <f t="shared" si="2"/>
        <v>9362.02</v>
      </c>
    </row>
    <row r="29" spans="1:14" ht="20.100000000000001" customHeight="1" x14ac:dyDescent="0.25">
      <c r="A29" s="115" t="s">
        <v>166</v>
      </c>
      <c r="B29" s="496">
        <v>0</v>
      </c>
      <c r="C29" s="496">
        <v>0</v>
      </c>
      <c r="D29" s="496">
        <v>0</v>
      </c>
      <c r="E29" s="496">
        <v>0</v>
      </c>
      <c r="F29" s="496">
        <v>0</v>
      </c>
      <c r="G29" s="496">
        <v>0</v>
      </c>
      <c r="H29" s="496">
        <v>0</v>
      </c>
      <c r="I29" s="496">
        <v>0</v>
      </c>
      <c r="J29" s="496">
        <v>0</v>
      </c>
      <c r="K29" s="496">
        <v>0</v>
      </c>
      <c r="L29" s="496">
        <v>0</v>
      </c>
      <c r="M29" s="496">
        <v>0</v>
      </c>
      <c r="N29" s="309">
        <f t="shared" si="2"/>
        <v>0</v>
      </c>
    </row>
    <row r="30" spans="1:14" ht="20.100000000000001" customHeight="1" x14ac:dyDescent="0.25">
      <c r="A30" s="115" t="s">
        <v>167</v>
      </c>
      <c r="B30" s="496">
        <v>0</v>
      </c>
      <c r="C30" s="496">
        <v>0</v>
      </c>
      <c r="D30" s="496">
        <v>0</v>
      </c>
      <c r="E30" s="496">
        <v>0</v>
      </c>
      <c r="F30" s="496">
        <v>0</v>
      </c>
      <c r="G30" s="496">
        <v>0</v>
      </c>
      <c r="H30" s="496">
        <v>0</v>
      </c>
      <c r="I30" s="496">
        <v>0</v>
      </c>
      <c r="J30" s="496">
        <v>0</v>
      </c>
      <c r="K30" s="496">
        <v>0</v>
      </c>
      <c r="L30" s="496">
        <v>0</v>
      </c>
      <c r="M30" s="496">
        <v>0</v>
      </c>
      <c r="N30" s="309">
        <f t="shared" si="2"/>
        <v>0</v>
      </c>
    </row>
    <row r="31" spans="1:14" ht="20.100000000000001" customHeight="1" x14ac:dyDescent="0.25">
      <c r="A31" s="115" t="s">
        <v>168</v>
      </c>
      <c r="B31" s="496">
        <v>1981.4099999999999</v>
      </c>
      <c r="C31" s="496">
        <v>1876.83</v>
      </c>
      <c r="D31" s="496">
        <v>1262.25</v>
      </c>
      <c r="E31" s="496">
        <v>1379.48</v>
      </c>
      <c r="F31" s="496">
        <v>4164.8900000000003</v>
      </c>
      <c r="G31" s="496">
        <v>2045.37</v>
      </c>
      <c r="H31" s="496">
        <v>2101</v>
      </c>
      <c r="I31" s="496">
        <v>1625.0499999999997</v>
      </c>
      <c r="J31" s="496">
        <v>2341.66</v>
      </c>
      <c r="K31" s="496">
        <v>1005.89</v>
      </c>
      <c r="L31" s="496">
        <v>1880.04</v>
      </c>
      <c r="M31" s="496">
        <v>1431.04</v>
      </c>
      <c r="N31" s="309">
        <f t="shared" si="2"/>
        <v>23094.91</v>
      </c>
    </row>
    <row r="32" spans="1:14" ht="20.100000000000001" customHeight="1" x14ac:dyDescent="0.25">
      <c r="A32" s="115" t="s">
        <v>169</v>
      </c>
      <c r="B32" s="496">
        <v>25752.37</v>
      </c>
      <c r="C32" s="496">
        <v>24375.18</v>
      </c>
      <c r="D32" s="496">
        <v>25091.14</v>
      </c>
      <c r="E32" s="496">
        <v>26617.909999999996</v>
      </c>
      <c r="F32" s="496">
        <v>24117.910000000007</v>
      </c>
      <c r="G32" s="496">
        <v>19607.150000000001</v>
      </c>
      <c r="H32" s="496">
        <v>24399.300000000003</v>
      </c>
      <c r="I32" s="496">
        <v>23335.89</v>
      </c>
      <c r="J32" s="496">
        <v>21967.050000000003</v>
      </c>
      <c r="K32" s="496">
        <v>26175.880000000005</v>
      </c>
      <c r="L32" s="496">
        <v>25973.589999999997</v>
      </c>
      <c r="M32" s="496">
        <v>27772.04</v>
      </c>
      <c r="N32" s="309">
        <f t="shared" si="2"/>
        <v>295185.40999999997</v>
      </c>
    </row>
    <row r="33" spans="1:14" ht="20.100000000000001" customHeight="1" x14ac:dyDescent="0.25">
      <c r="A33" s="115" t="s">
        <v>304</v>
      </c>
      <c r="B33" s="496">
        <v>21542.654999999999</v>
      </c>
      <c r="C33" s="496">
        <v>20980.593999999997</v>
      </c>
      <c r="D33" s="496">
        <v>21147.235000000004</v>
      </c>
      <c r="E33" s="496">
        <v>22563.148000000008</v>
      </c>
      <c r="F33" s="496">
        <v>20679.570000000003</v>
      </c>
      <c r="G33" s="496">
        <v>15493.350000000002</v>
      </c>
      <c r="H33" s="496">
        <v>20207.412000000004</v>
      </c>
      <c r="I33" s="496">
        <v>19685.952000000005</v>
      </c>
      <c r="J33" s="496">
        <v>18112.477000000003</v>
      </c>
      <c r="K33" s="496">
        <v>21402.710999999996</v>
      </c>
      <c r="L33" s="496">
        <v>21521.907000000007</v>
      </c>
      <c r="M33" s="496">
        <v>22887.868000000006</v>
      </c>
      <c r="N33" s="309">
        <f t="shared" si="2"/>
        <v>246224.87900000007</v>
      </c>
    </row>
    <row r="34" spans="1:14" ht="20.100000000000001" customHeight="1" x14ac:dyDescent="0.25">
      <c r="A34" s="115" t="s">
        <v>305</v>
      </c>
      <c r="B34" s="496">
        <v>0</v>
      </c>
      <c r="C34" s="496">
        <v>0</v>
      </c>
      <c r="D34" s="496">
        <v>0</v>
      </c>
      <c r="E34" s="496">
        <v>0</v>
      </c>
      <c r="F34" s="496">
        <v>0</v>
      </c>
      <c r="G34" s="496">
        <v>0</v>
      </c>
      <c r="H34" s="496">
        <v>0</v>
      </c>
      <c r="I34" s="496">
        <v>0</v>
      </c>
      <c r="J34" s="496">
        <v>0</v>
      </c>
      <c r="K34" s="496">
        <v>0</v>
      </c>
      <c r="L34" s="496">
        <v>0</v>
      </c>
      <c r="M34" s="496">
        <v>0</v>
      </c>
      <c r="N34" s="309">
        <f t="shared" si="2"/>
        <v>0</v>
      </c>
    </row>
    <row r="35" spans="1:14" ht="20.100000000000001" customHeight="1" x14ac:dyDescent="0.25">
      <c r="A35" s="115" t="s">
        <v>175</v>
      </c>
      <c r="B35" s="496">
        <v>0</v>
      </c>
      <c r="C35" s="496">
        <v>0</v>
      </c>
      <c r="D35" s="496">
        <v>0</v>
      </c>
      <c r="E35" s="496">
        <v>0</v>
      </c>
      <c r="F35" s="496">
        <v>0</v>
      </c>
      <c r="G35" s="496">
        <v>0</v>
      </c>
      <c r="H35" s="496">
        <v>0</v>
      </c>
      <c r="I35" s="496">
        <v>0</v>
      </c>
      <c r="J35" s="496">
        <v>0</v>
      </c>
      <c r="K35" s="496">
        <v>0</v>
      </c>
      <c r="L35" s="496">
        <v>0</v>
      </c>
      <c r="M35" s="496">
        <v>0</v>
      </c>
      <c r="N35" s="309">
        <f t="shared" si="2"/>
        <v>0</v>
      </c>
    </row>
    <row r="36" spans="1:14" ht="15" x14ac:dyDescent="0.25">
      <c r="A36" s="115" t="s">
        <v>388</v>
      </c>
      <c r="B36" s="284">
        <v>0</v>
      </c>
      <c r="C36" s="284">
        <v>0</v>
      </c>
      <c r="D36" s="284">
        <v>0</v>
      </c>
      <c r="E36" s="284">
        <v>0</v>
      </c>
      <c r="F36" s="284">
        <v>0</v>
      </c>
      <c r="G36" s="284">
        <v>0</v>
      </c>
      <c r="H36" s="284">
        <v>0</v>
      </c>
      <c r="I36" s="284">
        <v>0</v>
      </c>
      <c r="J36" s="284">
        <v>0</v>
      </c>
      <c r="K36" s="284">
        <v>0</v>
      </c>
      <c r="L36" s="284">
        <v>0</v>
      </c>
      <c r="M36" s="284">
        <v>0</v>
      </c>
      <c r="N36" s="309">
        <f t="shared" si="2"/>
        <v>0</v>
      </c>
    </row>
    <row r="37" spans="1:14" ht="15" x14ac:dyDescent="0.25">
      <c r="A37" s="200" t="s">
        <v>15</v>
      </c>
      <c r="B37" s="472">
        <f>SUM(B23:B36)</f>
        <v>77643.714999999997</v>
      </c>
      <c r="C37" s="472">
        <f t="shared" ref="C37:M37" si="3">SUM(C23:C36)</f>
        <v>76193.344000000012</v>
      </c>
      <c r="D37" s="472">
        <f t="shared" si="3"/>
        <v>74294.415000000008</v>
      </c>
      <c r="E37" s="472">
        <f t="shared" si="3"/>
        <v>74612.05799999999</v>
      </c>
      <c r="F37" s="472">
        <f t="shared" si="3"/>
        <v>74683.390000000014</v>
      </c>
      <c r="G37" s="472">
        <f t="shared" si="3"/>
        <v>61043.200000000012</v>
      </c>
      <c r="H37" s="472">
        <f t="shared" si="3"/>
        <v>73841.491999999998</v>
      </c>
      <c r="I37" s="472">
        <f t="shared" si="3"/>
        <v>70858.152000000002</v>
      </c>
      <c r="J37" s="472">
        <f t="shared" si="3"/>
        <v>68346.06700000001</v>
      </c>
      <c r="K37" s="472">
        <f t="shared" si="3"/>
        <v>74316.630999999994</v>
      </c>
      <c r="L37" s="472">
        <f t="shared" si="3"/>
        <v>76027.54800000001</v>
      </c>
      <c r="M37" s="472">
        <f t="shared" si="3"/>
        <v>80353.072000000015</v>
      </c>
      <c r="N37" s="309">
        <f t="shared" si="2"/>
        <v>882213.08400000015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 codeName="Hoja11">
    <pageSetUpPr fitToPage="1"/>
  </sheetPr>
  <dimension ref="A1:O38"/>
  <sheetViews>
    <sheetView zoomScale="89" zoomScaleNormal="89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489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395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161</v>
      </c>
      <c r="B5" s="306">
        <v>8255.31</v>
      </c>
      <c r="C5" s="306">
        <v>8621.8900000000012</v>
      </c>
      <c r="D5" s="306">
        <v>7577.1100000000015</v>
      </c>
      <c r="E5" s="306">
        <v>6735.6999999999989</v>
      </c>
      <c r="F5" s="306">
        <v>6629.77</v>
      </c>
      <c r="G5" s="306">
        <v>6255.2000000000007</v>
      </c>
      <c r="H5" s="306">
        <v>6920.68</v>
      </c>
      <c r="I5" s="306">
        <v>6669.0199999999995</v>
      </c>
      <c r="J5" s="306">
        <v>7031.2199999999993</v>
      </c>
      <c r="K5" s="306">
        <v>6979.5899999999992</v>
      </c>
      <c r="L5" s="306">
        <v>6875.8399999999992</v>
      </c>
      <c r="M5" s="306">
        <v>7499.7300000000014</v>
      </c>
      <c r="N5" s="303">
        <f>SUM(B5:M5)</f>
        <v>86051.059999999983</v>
      </c>
    </row>
    <row r="6" spans="1:15" ht="20.100000000000001" customHeight="1" x14ac:dyDescent="0.25">
      <c r="A6" s="115" t="s">
        <v>162</v>
      </c>
      <c r="B6" s="306">
        <v>3811.46</v>
      </c>
      <c r="C6" s="306">
        <v>4212.3200000000006</v>
      </c>
      <c r="D6" s="306">
        <v>3643.65</v>
      </c>
      <c r="E6" s="306">
        <v>3153.8000000000006</v>
      </c>
      <c r="F6" s="306">
        <v>3343.44</v>
      </c>
      <c r="G6" s="306">
        <v>3133.7599999999998</v>
      </c>
      <c r="H6" s="306">
        <v>3487.4100000000003</v>
      </c>
      <c r="I6" s="306">
        <v>3466.3500000000004</v>
      </c>
      <c r="J6" s="306">
        <v>3678.0099999999998</v>
      </c>
      <c r="K6" s="306">
        <v>3510.2200000000003</v>
      </c>
      <c r="L6" s="306">
        <v>3550.4600000000005</v>
      </c>
      <c r="M6" s="306">
        <v>3804.96</v>
      </c>
      <c r="N6" s="303">
        <f t="shared" ref="N6:N19" si="0">SUM(B6:M6)</f>
        <v>42795.839999999997</v>
      </c>
    </row>
    <row r="7" spans="1:15" ht="20.100000000000001" customHeight="1" x14ac:dyDescent="0.25">
      <c r="A7" s="115" t="s">
        <v>163</v>
      </c>
      <c r="B7" s="306">
        <v>1265.48</v>
      </c>
      <c r="C7" s="306">
        <v>1385.64</v>
      </c>
      <c r="D7" s="306">
        <v>1054.9199999999998</v>
      </c>
      <c r="E7" s="306">
        <v>893.80999999999983</v>
      </c>
      <c r="F7" s="306">
        <v>799.42000000000007</v>
      </c>
      <c r="G7" s="306">
        <v>766.81999999999994</v>
      </c>
      <c r="H7" s="306">
        <v>877</v>
      </c>
      <c r="I7" s="306">
        <v>840.9</v>
      </c>
      <c r="J7" s="306">
        <v>966.43</v>
      </c>
      <c r="K7" s="306">
        <v>1009.5800000000002</v>
      </c>
      <c r="L7" s="306">
        <v>999.67000000000007</v>
      </c>
      <c r="M7" s="306">
        <v>1176.1899999999996</v>
      </c>
      <c r="N7" s="303">
        <f t="shared" si="0"/>
        <v>12035.859999999997</v>
      </c>
    </row>
    <row r="8" spans="1:15" ht="20.100000000000001" customHeight="1" x14ac:dyDescent="0.25">
      <c r="A8" s="115" t="s">
        <v>184</v>
      </c>
      <c r="B8" s="306">
        <v>18.29</v>
      </c>
      <c r="C8" s="306">
        <v>12</v>
      </c>
      <c r="D8" s="306">
        <v>8.3000000000000007</v>
      </c>
      <c r="E8" s="306">
        <v>10</v>
      </c>
      <c r="F8" s="306">
        <v>10.050000000000001</v>
      </c>
      <c r="G8" s="306">
        <v>0</v>
      </c>
      <c r="H8" s="306">
        <v>0</v>
      </c>
      <c r="I8" s="306">
        <v>12</v>
      </c>
      <c r="J8" s="306">
        <v>5</v>
      </c>
      <c r="K8" s="306">
        <v>12</v>
      </c>
      <c r="L8" s="306">
        <v>18</v>
      </c>
      <c r="M8" s="306">
        <v>0</v>
      </c>
      <c r="N8" s="303">
        <f t="shared" si="0"/>
        <v>105.64</v>
      </c>
    </row>
    <row r="9" spans="1:15" ht="20.100000000000001" customHeight="1" x14ac:dyDescent="0.25">
      <c r="A9" s="115" t="s">
        <v>164</v>
      </c>
      <c r="B9" s="306">
        <v>56</v>
      </c>
      <c r="C9" s="306">
        <v>29.01</v>
      </c>
      <c r="D9" s="306">
        <v>42.01</v>
      </c>
      <c r="E9" s="306">
        <v>8</v>
      </c>
      <c r="F9" s="306">
        <v>18.04</v>
      </c>
      <c r="G9" s="306">
        <v>0</v>
      </c>
      <c r="H9" s="306">
        <v>10</v>
      </c>
      <c r="I9" s="306">
        <v>10</v>
      </c>
      <c r="J9" s="306">
        <v>15.01</v>
      </c>
      <c r="K9" s="306">
        <v>18</v>
      </c>
      <c r="L9" s="306">
        <v>10</v>
      </c>
      <c r="M9" s="306">
        <v>10</v>
      </c>
      <c r="N9" s="303">
        <f t="shared" si="0"/>
        <v>226.07</v>
      </c>
    </row>
    <row r="10" spans="1:15" ht="20.100000000000001" customHeight="1" x14ac:dyDescent="0.25">
      <c r="A10" s="115" t="s">
        <v>165</v>
      </c>
      <c r="B10" s="306">
        <v>1.28</v>
      </c>
      <c r="C10" s="306">
        <v>1.92</v>
      </c>
      <c r="D10" s="306">
        <v>31</v>
      </c>
      <c r="E10" s="306">
        <v>248.77</v>
      </c>
      <c r="F10" s="306">
        <v>824.59999999999991</v>
      </c>
      <c r="G10" s="306">
        <v>827.42999999999984</v>
      </c>
      <c r="H10" s="306">
        <v>1138.08</v>
      </c>
      <c r="I10" s="306">
        <v>744.55000000000007</v>
      </c>
      <c r="J10" s="306">
        <v>389.38</v>
      </c>
      <c r="K10" s="306">
        <v>90.940000000000012</v>
      </c>
      <c r="L10" s="306">
        <v>19.55</v>
      </c>
      <c r="M10" s="306">
        <v>4.4000000000000004</v>
      </c>
      <c r="N10" s="303">
        <f t="shared" si="0"/>
        <v>4321.8999999999996</v>
      </c>
    </row>
    <row r="11" spans="1:15" ht="20.100000000000001" customHeight="1" x14ac:dyDescent="0.25">
      <c r="A11" s="115" t="s">
        <v>166</v>
      </c>
      <c r="B11" s="306">
        <v>0</v>
      </c>
      <c r="C11" s="306">
        <v>0</v>
      </c>
      <c r="D11" s="306">
        <v>0</v>
      </c>
      <c r="E11" s="306">
        <v>4.96</v>
      </c>
      <c r="F11" s="306">
        <v>0</v>
      </c>
      <c r="G11" s="306">
        <v>0</v>
      </c>
      <c r="H11" s="306">
        <v>0</v>
      </c>
      <c r="I11" s="306">
        <v>0</v>
      </c>
      <c r="J11" s="306">
        <v>0</v>
      </c>
      <c r="K11" s="306">
        <v>4.96</v>
      </c>
      <c r="L11" s="306">
        <v>0</v>
      </c>
      <c r="M11" s="306">
        <v>0</v>
      </c>
      <c r="N11" s="303">
        <f t="shared" si="0"/>
        <v>9.92</v>
      </c>
      <c r="O11" s="27"/>
    </row>
    <row r="12" spans="1:15" ht="20.100000000000001" customHeight="1" x14ac:dyDescent="0.25">
      <c r="A12" s="115" t="s">
        <v>167</v>
      </c>
      <c r="B12" s="306">
        <v>0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6">
        <v>0</v>
      </c>
      <c r="M12" s="306">
        <v>0</v>
      </c>
      <c r="N12" s="303">
        <f t="shared" si="0"/>
        <v>0</v>
      </c>
    </row>
    <row r="13" spans="1:15" ht="20.100000000000001" customHeight="1" x14ac:dyDescent="0.25">
      <c r="A13" s="115" t="s">
        <v>168</v>
      </c>
      <c r="B13" s="306">
        <v>3483.2400000000002</v>
      </c>
      <c r="C13" s="306">
        <v>3704.79</v>
      </c>
      <c r="D13" s="306">
        <v>4084.85</v>
      </c>
      <c r="E13" s="306">
        <v>3335.2200000000003</v>
      </c>
      <c r="F13" s="306">
        <v>4453.09</v>
      </c>
      <c r="G13" s="306">
        <v>3550.7599999999998</v>
      </c>
      <c r="H13" s="306">
        <v>3004.81</v>
      </c>
      <c r="I13" s="306">
        <v>3481.84</v>
      </c>
      <c r="J13" s="306">
        <v>3501.08</v>
      </c>
      <c r="K13" s="306">
        <v>3578.98</v>
      </c>
      <c r="L13" s="306">
        <v>3786.3199999999997</v>
      </c>
      <c r="M13" s="306">
        <v>3695.71</v>
      </c>
      <c r="N13" s="303">
        <f t="shared" si="0"/>
        <v>43660.69</v>
      </c>
    </row>
    <row r="14" spans="1:15" ht="20.100000000000001" customHeight="1" x14ac:dyDescent="0.25">
      <c r="A14" s="115" t="s">
        <v>169</v>
      </c>
      <c r="B14" s="306">
        <v>14514.190000000002</v>
      </c>
      <c r="C14" s="306">
        <v>13578.88</v>
      </c>
      <c r="D14" s="306">
        <v>12605.529999999997</v>
      </c>
      <c r="E14" s="306">
        <v>13366.259999999998</v>
      </c>
      <c r="F14" s="306">
        <v>13324.41</v>
      </c>
      <c r="G14" s="306">
        <v>11120.75</v>
      </c>
      <c r="H14" s="306">
        <v>13580.760000000002</v>
      </c>
      <c r="I14" s="306">
        <v>13090.9</v>
      </c>
      <c r="J14" s="306">
        <v>11653.96</v>
      </c>
      <c r="K14" s="306">
        <v>13372.060000000001</v>
      </c>
      <c r="L14" s="306">
        <v>13030.38</v>
      </c>
      <c r="M14" s="306">
        <v>13538.990000000002</v>
      </c>
      <c r="N14" s="303">
        <f t="shared" si="0"/>
        <v>156777.06999999998</v>
      </c>
    </row>
    <row r="15" spans="1:15" ht="20.100000000000001" customHeight="1" x14ac:dyDescent="0.25">
      <c r="A15" s="115" t="s">
        <v>304</v>
      </c>
      <c r="B15" s="306">
        <v>9212.989999999998</v>
      </c>
      <c r="C15" s="306">
        <v>8554.2999999999993</v>
      </c>
      <c r="D15" s="306">
        <v>8152.51</v>
      </c>
      <c r="E15" s="306">
        <v>8884.3499999999985</v>
      </c>
      <c r="F15" s="306">
        <v>7835.8100000000013</v>
      </c>
      <c r="G15" s="306">
        <v>6186.7800000000007</v>
      </c>
      <c r="H15" s="306">
        <v>8122.09</v>
      </c>
      <c r="I15" s="306">
        <v>7670.2800000000007</v>
      </c>
      <c r="J15" s="306">
        <v>7356.8799999999992</v>
      </c>
      <c r="K15" s="306">
        <v>8796.32</v>
      </c>
      <c r="L15" s="306">
        <v>8776.239999999998</v>
      </c>
      <c r="M15" s="306">
        <v>9776.6200000000008</v>
      </c>
      <c r="N15" s="303">
        <f t="shared" si="0"/>
        <v>99325.169999999984</v>
      </c>
    </row>
    <row r="16" spans="1:15" ht="20.100000000000001" customHeight="1" x14ac:dyDescent="0.25">
      <c r="A16" s="115" t="s">
        <v>305</v>
      </c>
      <c r="B16" s="306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v>0</v>
      </c>
      <c r="M16" s="306">
        <v>0</v>
      </c>
      <c r="N16" s="303">
        <f t="shared" si="0"/>
        <v>0</v>
      </c>
    </row>
    <row r="17" spans="1:14" ht="20.100000000000001" customHeight="1" x14ac:dyDescent="0.25">
      <c r="A17" s="115" t="s">
        <v>175</v>
      </c>
      <c r="B17" s="306">
        <v>0</v>
      </c>
      <c r="C17" s="306">
        <v>0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v>0</v>
      </c>
      <c r="M17" s="306">
        <v>0</v>
      </c>
      <c r="N17" s="303">
        <f t="shared" si="0"/>
        <v>0</v>
      </c>
    </row>
    <row r="18" spans="1:14" ht="20.100000000000001" customHeight="1" x14ac:dyDescent="0.25">
      <c r="A18" s="115" t="s">
        <v>388</v>
      </c>
      <c r="B18" s="306">
        <v>0</v>
      </c>
      <c r="C18" s="306">
        <v>0</v>
      </c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v>0</v>
      </c>
      <c r="M18" s="306">
        <v>0</v>
      </c>
      <c r="N18" s="303">
        <f t="shared" si="0"/>
        <v>0</v>
      </c>
    </row>
    <row r="19" spans="1:14" ht="20.100000000000001" customHeight="1" x14ac:dyDescent="0.25">
      <c r="A19" s="200" t="s">
        <v>15</v>
      </c>
      <c r="B19" s="307">
        <f>SUM(B5:B18)</f>
        <v>40618.240000000005</v>
      </c>
      <c r="C19" s="307">
        <f t="shared" ref="C19:M19" si="1">SUM(C5:C18)</f>
        <v>40100.75</v>
      </c>
      <c r="D19" s="307">
        <f t="shared" si="1"/>
        <v>37199.879999999997</v>
      </c>
      <c r="E19" s="307">
        <f t="shared" si="1"/>
        <v>36640.869999999995</v>
      </c>
      <c r="F19" s="307">
        <f t="shared" si="1"/>
        <v>37238.630000000005</v>
      </c>
      <c r="G19" s="307">
        <f t="shared" si="1"/>
        <v>31841.5</v>
      </c>
      <c r="H19" s="307">
        <f t="shared" si="1"/>
        <v>37140.83</v>
      </c>
      <c r="I19" s="307">
        <f t="shared" si="1"/>
        <v>35985.839999999997</v>
      </c>
      <c r="J19" s="307">
        <f t="shared" si="1"/>
        <v>34596.969999999994</v>
      </c>
      <c r="K19" s="307">
        <f t="shared" si="1"/>
        <v>37372.65</v>
      </c>
      <c r="L19" s="307">
        <f t="shared" si="1"/>
        <v>37066.459999999992</v>
      </c>
      <c r="M19" s="307">
        <f t="shared" si="1"/>
        <v>39506.600000000006</v>
      </c>
      <c r="N19" s="303">
        <f t="shared" si="0"/>
        <v>445309.22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161</v>
      </c>
      <c r="B24" s="306">
        <v>26617.239999999994</v>
      </c>
      <c r="C24" s="306">
        <v>26002.560000000005</v>
      </c>
      <c r="D24" s="306">
        <v>25954.620000000003</v>
      </c>
      <c r="E24" s="306">
        <v>23759.279999999995</v>
      </c>
      <c r="F24" s="306">
        <v>24206.579999999991</v>
      </c>
      <c r="G24" s="306">
        <v>21685.63</v>
      </c>
      <c r="H24" s="306">
        <v>23923.379999999983</v>
      </c>
      <c r="I24" s="306">
        <v>24264.42</v>
      </c>
      <c r="J24" s="306">
        <v>23544.020000000011</v>
      </c>
      <c r="K24" s="306">
        <v>24295.769999999993</v>
      </c>
      <c r="L24" s="300">
        <v>23810.63</v>
      </c>
      <c r="M24" s="300">
        <v>26297.93</v>
      </c>
      <c r="N24" s="303">
        <f t="shared" ref="N24:N38" si="2">SUM(B24:M24)</f>
        <v>294362.05999999994</v>
      </c>
    </row>
    <row r="25" spans="1:14" ht="20.100000000000001" customHeight="1" x14ac:dyDescent="0.25">
      <c r="A25" s="115" t="s">
        <v>162</v>
      </c>
      <c r="B25" s="306">
        <v>8124.4899999999989</v>
      </c>
      <c r="C25" s="306">
        <v>8349.11</v>
      </c>
      <c r="D25" s="306">
        <v>8256.6099999999969</v>
      </c>
      <c r="E25" s="306">
        <v>7730.9500000000035</v>
      </c>
      <c r="F25" s="306">
        <v>8313.02</v>
      </c>
      <c r="G25" s="306">
        <v>7776.5</v>
      </c>
      <c r="H25" s="306">
        <v>8816.91</v>
      </c>
      <c r="I25" s="306">
        <v>9117.2400000000016</v>
      </c>
      <c r="J25" s="306">
        <v>9337.9300000000021</v>
      </c>
      <c r="K25" s="306">
        <v>9659.7000000000044</v>
      </c>
      <c r="L25" s="300">
        <v>9557.2699999999986</v>
      </c>
      <c r="M25" s="300">
        <v>10497.480000000003</v>
      </c>
      <c r="N25" s="303">
        <f t="shared" si="2"/>
        <v>105537.21000000002</v>
      </c>
    </row>
    <row r="26" spans="1:14" ht="20.100000000000001" customHeight="1" x14ac:dyDescent="0.25">
      <c r="A26" s="115" t="s">
        <v>163</v>
      </c>
      <c r="B26" s="306">
        <v>4175.2700000000004</v>
      </c>
      <c r="C26" s="306">
        <v>4209.9400000000014</v>
      </c>
      <c r="D26" s="306">
        <v>3866.6600000000021</v>
      </c>
      <c r="E26" s="306">
        <v>3228.2200000000003</v>
      </c>
      <c r="F26" s="306">
        <v>3016.4499999999994</v>
      </c>
      <c r="G26" s="306">
        <v>2745.0000000000005</v>
      </c>
      <c r="H26" s="306">
        <v>2935.5399999999995</v>
      </c>
      <c r="I26" s="306">
        <v>2896.36</v>
      </c>
      <c r="J26" s="306">
        <v>2926.4199999999996</v>
      </c>
      <c r="K26" s="306">
        <v>3058.2699999999986</v>
      </c>
      <c r="L26" s="300">
        <v>3158.35</v>
      </c>
      <c r="M26" s="300">
        <v>3627.900000000001</v>
      </c>
      <c r="N26" s="303">
        <f t="shared" si="2"/>
        <v>39844.380000000005</v>
      </c>
    </row>
    <row r="27" spans="1:14" ht="20.100000000000001" customHeight="1" x14ac:dyDescent="0.25">
      <c r="A27" s="115" t="s">
        <v>184</v>
      </c>
      <c r="B27" s="306">
        <v>45.08</v>
      </c>
      <c r="C27" s="306">
        <v>35.6</v>
      </c>
      <c r="D27" s="306">
        <v>21.19</v>
      </c>
      <c r="E27" s="306">
        <v>20.22</v>
      </c>
      <c r="F27" s="306">
        <v>13.11</v>
      </c>
      <c r="G27" s="306">
        <v>6.28</v>
      </c>
      <c r="H27" s="306">
        <v>32.169999999999995</v>
      </c>
      <c r="I27" s="306">
        <v>16.12</v>
      </c>
      <c r="J27" s="306">
        <v>15.790000000000001</v>
      </c>
      <c r="K27" s="306">
        <v>17.48</v>
      </c>
      <c r="L27" s="300">
        <v>29.18</v>
      </c>
      <c r="M27" s="300">
        <v>28.32</v>
      </c>
      <c r="N27" s="303">
        <f t="shared" si="2"/>
        <v>280.53999999999996</v>
      </c>
    </row>
    <row r="28" spans="1:14" ht="20.100000000000001" customHeight="1" x14ac:dyDescent="0.25">
      <c r="A28" s="115" t="s">
        <v>164</v>
      </c>
      <c r="B28" s="306">
        <v>2622.59</v>
      </c>
      <c r="C28" s="306">
        <v>2617.25</v>
      </c>
      <c r="D28" s="306">
        <v>2829.6</v>
      </c>
      <c r="E28" s="306">
        <v>2408.5500000000002</v>
      </c>
      <c r="F28" s="306">
        <v>2552.63</v>
      </c>
      <c r="G28" s="306">
        <v>938.29</v>
      </c>
      <c r="H28" s="306">
        <v>2768.89</v>
      </c>
      <c r="I28" s="306">
        <v>2583.59</v>
      </c>
      <c r="J28" s="306">
        <v>2726.56</v>
      </c>
      <c r="K28" s="306">
        <v>2334.21</v>
      </c>
      <c r="L28" s="300">
        <v>2955.14</v>
      </c>
      <c r="M28" s="300">
        <v>1162.46</v>
      </c>
      <c r="N28" s="303">
        <f t="shared" si="2"/>
        <v>28499.760000000002</v>
      </c>
    </row>
    <row r="29" spans="1:14" ht="20.100000000000001" customHeight="1" x14ac:dyDescent="0.25">
      <c r="A29" s="115" t="s">
        <v>165</v>
      </c>
      <c r="B29" s="306">
        <v>13.68</v>
      </c>
      <c r="C29" s="306">
        <v>39.169999999999987</v>
      </c>
      <c r="D29" s="306">
        <v>151.79</v>
      </c>
      <c r="E29" s="306">
        <v>707.29</v>
      </c>
      <c r="F29" s="306">
        <v>2083.5300000000002</v>
      </c>
      <c r="G29" s="306">
        <v>2018.6799999999996</v>
      </c>
      <c r="H29" s="306">
        <v>2577.9500000000003</v>
      </c>
      <c r="I29" s="306">
        <v>1922.2199999999998</v>
      </c>
      <c r="J29" s="306">
        <v>1144.29</v>
      </c>
      <c r="K29" s="306">
        <v>383.58</v>
      </c>
      <c r="L29" s="300">
        <v>173.92</v>
      </c>
      <c r="M29" s="300">
        <v>25.860000000000007</v>
      </c>
      <c r="N29" s="303">
        <f t="shared" si="2"/>
        <v>11241.96</v>
      </c>
    </row>
    <row r="30" spans="1:14" ht="20.100000000000001" customHeight="1" x14ac:dyDescent="0.25">
      <c r="A30" s="115" t="s">
        <v>166</v>
      </c>
      <c r="B30" s="306">
        <v>26.53</v>
      </c>
      <c r="C30" s="306">
        <v>54.19</v>
      </c>
      <c r="D30" s="306">
        <v>54.17</v>
      </c>
      <c r="E30" s="306">
        <v>53.91</v>
      </c>
      <c r="F30" s="306">
        <v>53.95</v>
      </c>
      <c r="G30" s="306">
        <v>27.12</v>
      </c>
      <c r="H30" s="306">
        <v>2656.86</v>
      </c>
      <c r="I30" s="306">
        <v>393.27</v>
      </c>
      <c r="J30" s="306">
        <v>526.6</v>
      </c>
      <c r="K30" s="306">
        <v>54.05</v>
      </c>
      <c r="L30" s="300">
        <v>27.42</v>
      </c>
      <c r="M30" s="300">
        <v>109.09</v>
      </c>
      <c r="N30" s="303">
        <f t="shared" si="2"/>
        <v>4037.1600000000003</v>
      </c>
    </row>
    <row r="31" spans="1:14" ht="20.100000000000001" customHeight="1" x14ac:dyDescent="0.25">
      <c r="A31" s="115" t="s">
        <v>167</v>
      </c>
      <c r="B31" s="306">
        <v>0</v>
      </c>
      <c r="C31" s="306">
        <v>0</v>
      </c>
      <c r="D31" s="306">
        <v>0</v>
      </c>
      <c r="E31" s="306">
        <v>0</v>
      </c>
      <c r="F31" s="306">
        <v>0</v>
      </c>
      <c r="G31" s="306">
        <v>0</v>
      </c>
      <c r="H31" s="306">
        <v>0</v>
      </c>
      <c r="I31" s="306">
        <v>0</v>
      </c>
      <c r="J31" s="306">
        <v>0</v>
      </c>
      <c r="K31" s="306">
        <v>0</v>
      </c>
      <c r="L31" s="300">
        <v>0</v>
      </c>
      <c r="M31" s="300">
        <v>0</v>
      </c>
      <c r="N31" s="303">
        <f t="shared" si="2"/>
        <v>0</v>
      </c>
    </row>
    <row r="32" spans="1:14" ht="20.100000000000001" customHeight="1" x14ac:dyDescent="0.25">
      <c r="A32" s="115" t="s">
        <v>168</v>
      </c>
      <c r="B32" s="306">
        <v>12172.11</v>
      </c>
      <c r="C32" s="306">
        <v>8312.5199999999986</v>
      </c>
      <c r="D32" s="306">
        <v>14244.090000000002</v>
      </c>
      <c r="E32" s="306">
        <v>15365.73</v>
      </c>
      <c r="F32" s="306">
        <v>14129.779999999999</v>
      </c>
      <c r="G32" s="306">
        <v>16177.54</v>
      </c>
      <c r="H32" s="306">
        <v>14404.9</v>
      </c>
      <c r="I32" s="306">
        <v>10800.76</v>
      </c>
      <c r="J32" s="306">
        <v>12473.46</v>
      </c>
      <c r="K32" s="306">
        <v>10917.2</v>
      </c>
      <c r="L32" s="300">
        <v>10013.970000000001</v>
      </c>
      <c r="M32" s="300">
        <v>11217.13</v>
      </c>
      <c r="N32" s="303">
        <f t="shared" si="2"/>
        <v>150229.19</v>
      </c>
    </row>
    <row r="33" spans="1:14" ht="20.100000000000001" customHeight="1" x14ac:dyDescent="0.25">
      <c r="A33" s="115" t="s">
        <v>169</v>
      </c>
      <c r="B33" s="306">
        <v>33230.030000000006</v>
      </c>
      <c r="C33" s="306">
        <v>31199.460000000003</v>
      </c>
      <c r="D33" s="306">
        <v>32059.199999999997</v>
      </c>
      <c r="E33" s="306">
        <v>32596.880000000005</v>
      </c>
      <c r="F33" s="306">
        <v>32340.969999999998</v>
      </c>
      <c r="G33" s="306">
        <v>27369.240000000005</v>
      </c>
      <c r="H33" s="306">
        <v>32940.97</v>
      </c>
      <c r="I33" s="306">
        <v>32658.350000000002</v>
      </c>
      <c r="J33" s="306">
        <v>29054.959999999999</v>
      </c>
      <c r="K33" s="306">
        <v>34615</v>
      </c>
      <c r="L33" s="300">
        <v>33082.35</v>
      </c>
      <c r="M33" s="300">
        <v>33775.1</v>
      </c>
      <c r="N33" s="303">
        <f t="shared" si="2"/>
        <v>384922.51</v>
      </c>
    </row>
    <row r="34" spans="1:14" ht="20.100000000000001" customHeight="1" x14ac:dyDescent="0.25">
      <c r="A34" s="115" t="s">
        <v>304</v>
      </c>
      <c r="B34" s="306">
        <v>34395.431999999993</v>
      </c>
      <c r="C34" s="306">
        <v>31189.669000000002</v>
      </c>
      <c r="D34" s="306">
        <v>33002.989000000001</v>
      </c>
      <c r="E34" s="306">
        <v>34302.331999999995</v>
      </c>
      <c r="F34" s="306">
        <v>37466.24000000002</v>
      </c>
      <c r="G34" s="306">
        <v>28557.653999999999</v>
      </c>
      <c r="H34" s="306">
        <v>32196.292000000012</v>
      </c>
      <c r="I34" s="306">
        <v>31075.315999999999</v>
      </c>
      <c r="J34" s="306">
        <v>26357.771000000012</v>
      </c>
      <c r="K34" s="306">
        <v>31301.802000000007</v>
      </c>
      <c r="L34" s="300">
        <v>33133.466</v>
      </c>
      <c r="M34" s="300">
        <v>33099.044999999991</v>
      </c>
      <c r="N34" s="303">
        <f t="shared" si="2"/>
        <v>386078.00800000009</v>
      </c>
    </row>
    <row r="35" spans="1:14" ht="20.100000000000001" customHeight="1" x14ac:dyDescent="0.25">
      <c r="A35" s="115" t="s">
        <v>305</v>
      </c>
      <c r="B35" s="306">
        <v>0</v>
      </c>
      <c r="C35" s="306">
        <v>0</v>
      </c>
      <c r="D35" s="306">
        <v>0</v>
      </c>
      <c r="E35" s="306">
        <v>0</v>
      </c>
      <c r="F35" s="306">
        <v>0</v>
      </c>
      <c r="G35" s="306">
        <v>0</v>
      </c>
      <c r="H35" s="306">
        <v>0</v>
      </c>
      <c r="I35" s="306">
        <v>0</v>
      </c>
      <c r="J35" s="306">
        <v>0</v>
      </c>
      <c r="K35" s="306">
        <v>0</v>
      </c>
      <c r="L35" s="306">
        <v>0</v>
      </c>
      <c r="M35" s="306">
        <v>0</v>
      </c>
      <c r="N35" s="303">
        <f t="shared" si="2"/>
        <v>0</v>
      </c>
    </row>
    <row r="36" spans="1:14" ht="20.100000000000001" customHeight="1" x14ac:dyDescent="0.25">
      <c r="A36" s="115" t="s">
        <v>175</v>
      </c>
      <c r="B36" s="306">
        <v>0</v>
      </c>
      <c r="C36" s="306">
        <v>0</v>
      </c>
      <c r="D36" s="306">
        <v>0</v>
      </c>
      <c r="E36" s="306">
        <v>0</v>
      </c>
      <c r="F36" s="306">
        <v>0</v>
      </c>
      <c r="G36" s="306">
        <v>0</v>
      </c>
      <c r="H36" s="306">
        <v>0</v>
      </c>
      <c r="I36" s="306">
        <v>0</v>
      </c>
      <c r="J36" s="306">
        <v>0</v>
      </c>
      <c r="K36" s="306">
        <v>0</v>
      </c>
      <c r="L36" s="306">
        <v>0</v>
      </c>
      <c r="M36" s="306">
        <v>0</v>
      </c>
      <c r="N36" s="303">
        <f t="shared" si="2"/>
        <v>0</v>
      </c>
    </row>
    <row r="37" spans="1:14" ht="15" x14ac:dyDescent="0.25">
      <c r="A37" s="115" t="s">
        <v>388</v>
      </c>
      <c r="B37" s="306">
        <v>0</v>
      </c>
      <c r="C37" s="306">
        <v>0</v>
      </c>
      <c r="D37" s="306">
        <v>0</v>
      </c>
      <c r="E37" s="306">
        <v>0</v>
      </c>
      <c r="F37" s="306">
        <v>0</v>
      </c>
      <c r="G37" s="306">
        <v>0</v>
      </c>
      <c r="H37" s="306">
        <v>0</v>
      </c>
      <c r="I37" s="306">
        <v>0</v>
      </c>
      <c r="J37" s="306">
        <v>0</v>
      </c>
      <c r="K37" s="306">
        <v>0</v>
      </c>
      <c r="L37" s="306">
        <v>0</v>
      </c>
      <c r="M37" s="306">
        <v>0</v>
      </c>
      <c r="N37" s="303">
        <f t="shared" si="2"/>
        <v>0</v>
      </c>
    </row>
    <row r="38" spans="1:14" ht="15" x14ac:dyDescent="0.25">
      <c r="A38" s="200" t="s">
        <v>15</v>
      </c>
      <c r="B38" s="308">
        <f t="shared" ref="B38:M38" si="3">SUM(B24:B37)</f>
        <v>121422.45199999999</v>
      </c>
      <c r="C38" s="308">
        <f t="shared" si="3"/>
        <v>112009.46900000001</v>
      </c>
      <c r="D38" s="308">
        <f t="shared" si="3"/>
        <v>120440.91899999999</v>
      </c>
      <c r="E38" s="308">
        <f t="shared" si="3"/>
        <v>120173.36200000001</v>
      </c>
      <c r="F38" s="308">
        <f t="shared" si="3"/>
        <v>124176.26</v>
      </c>
      <c r="G38" s="308">
        <f t="shared" si="3"/>
        <v>107301.93399999999</v>
      </c>
      <c r="H38" s="308">
        <f t="shared" si="3"/>
        <v>123253.86199999999</v>
      </c>
      <c r="I38" s="308">
        <f t="shared" si="3"/>
        <v>115727.64600000001</v>
      </c>
      <c r="J38" s="308">
        <f t="shared" si="3"/>
        <v>108107.80100000001</v>
      </c>
      <c r="K38" s="308">
        <f t="shared" si="3"/>
        <v>116637.06200000002</v>
      </c>
      <c r="L38" s="308">
        <f t="shared" si="3"/>
        <v>115941.696</v>
      </c>
      <c r="M38" s="308">
        <f t="shared" si="3"/>
        <v>119840.31499999997</v>
      </c>
      <c r="N38" s="303">
        <f t="shared" si="2"/>
        <v>1405032.7779999997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zoomScale="89" zoomScaleNormal="89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489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198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161</v>
      </c>
      <c r="B5" s="306">
        <v>18213.809999999998</v>
      </c>
      <c r="C5" s="306">
        <v>19551.519999999997</v>
      </c>
      <c r="D5" s="306">
        <v>16170.620000000006</v>
      </c>
      <c r="E5" s="306">
        <v>14664.090000000004</v>
      </c>
      <c r="F5" s="306">
        <v>14512.390000000003</v>
      </c>
      <c r="G5" s="306">
        <v>13386.650000000003</v>
      </c>
      <c r="H5" s="306">
        <v>14572.18</v>
      </c>
      <c r="I5" s="306">
        <v>14643.939999999995</v>
      </c>
      <c r="J5" s="306">
        <v>14054.169999999998</v>
      </c>
      <c r="K5" s="306">
        <v>14649.650000000001</v>
      </c>
      <c r="L5" s="306">
        <v>14482.810000000001</v>
      </c>
      <c r="M5" s="306">
        <v>15792.650000000005</v>
      </c>
      <c r="N5" s="303">
        <f>SUM(B5:M5)</f>
        <v>184694.47999999998</v>
      </c>
    </row>
    <row r="6" spans="1:15" ht="20.100000000000001" customHeight="1" x14ac:dyDescent="0.25">
      <c r="A6" s="115" t="s">
        <v>162</v>
      </c>
      <c r="B6" s="306">
        <v>5031.1899999999996</v>
      </c>
      <c r="C6" s="306">
        <v>5517.6500000000005</v>
      </c>
      <c r="D6" s="306">
        <v>4811.2299999999996</v>
      </c>
      <c r="E6" s="306">
        <v>4222.54</v>
      </c>
      <c r="F6" s="306">
        <v>4339.8600000000015</v>
      </c>
      <c r="G6" s="306">
        <v>4496.8599999999997</v>
      </c>
      <c r="H6" s="306">
        <v>4936.8500000000004</v>
      </c>
      <c r="I6" s="306">
        <v>5117.88</v>
      </c>
      <c r="J6" s="306">
        <v>5412.91</v>
      </c>
      <c r="K6" s="306">
        <v>5528.9000000000015</v>
      </c>
      <c r="L6" s="306">
        <v>5466.5699999999988</v>
      </c>
      <c r="M6" s="306">
        <v>6043.0399999999991</v>
      </c>
      <c r="N6" s="303">
        <f t="shared" ref="N6:N19" si="0">SUM(B6:M6)</f>
        <v>60925.48</v>
      </c>
    </row>
    <row r="7" spans="1:15" ht="20.100000000000001" customHeight="1" x14ac:dyDescent="0.25">
      <c r="A7" s="115" t="s">
        <v>163</v>
      </c>
      <c r="B7" s="306">
        <v>4261.6500000000005</v>
      </c>
      <c r="C7" s="306">
        <v>4815.99</v>
      </c>
      <c r="D7" s="306">
        <v>3539.0600000000004</v>
      </c>
      <c r="E7" s="306">
        <v>3022.6600000000012</v>
      </c>
      <c r="F7" s="306">
        <v>2818.4299999999989</v>
      </c>
      <c r="G7" s="306">
        <v>2632.4800000000005</v>
      </c>
      <c r="H7" s="306">
        <v>2824.420000000001</v>
      </c>
      <c r="I7" s="306">
        <v>2826.8599999999988</v>
      </c>
      <c r="J7" s="306">
        <v>2743.1199999999994</v>
      </c>
      <c r="K7" s="306">
        <v>2869.6099999999997</v>
      </c>
      <c r="L7" s="306">
        <v>2935.52</v>
      </c>
      <c r="M7" s="306">
        <v>3313.9900000000002</v>
      </c>
      <c r="N7" s="303">
        <f t="shared" si="0"/>
        <v>38603.79</v>
      </c>
    </row>
    <row r="8" spans="1:15" ht="20.100000000000001" customHeight="1" x14ac:dyDescent="0.25">
      <c r="A8" s="115" t="s">
        <v>184</v>
      </c>
      <c r="B8" s="306">
        <v>78.16</v>
      </c>
      <c r="C8" s="306">
        <v>60.83</v>
      </c>
      <c r="D8" s="306">
        <v>20.090000000000003</v>
      </c>
      <c r="E8" s="306">
        <v>25.479999999999997</v>
      </c>
      <c r="F8" s="306">
        <v>14.200000000000001</v>
      </c>
      <c r="G8" s="306">
        <v>12.16</v>
      </c>
      <c r="H8" s="306">
        <v>16.149999999999999</v>
      </c>
      <c r="I8" s="306">
        <v>21.490000000000002</v>
      </c>
      <c r="J8" s="306">
        <v>13.9</v>
      </c>
      <c r="K8" s="306">
        <v>21.84</v>
      </c>
      <c r="L8" s="306">
        <v>22.77</v>
      </c>
      <c r="M8" s="306">
        <v>31.55</v>
      </c>
      <c r="N8" s="303">
        <f t="shared" si="0"/>
        <v>338.61999999999995</v>
      </c>
    </row>
    <row r="9" spans="1:15" ht="20.100000000000001" customHeight="1" x14ac:dyDescent="0.25">
      <c r="A9" s="115" t="s">
        <v>164</v>
      </c>
      <c r="B9" s="306">
        <v>947.66</v>
      </c>
      <c r="C9" s="306">
        <v>1460.24</v>
      </c>
      <c r="D9" s="306">
        <v>518.88</v>
      </c>
      <c r="E9" s="306">
        <v>198.14999999999998</v>
      </c>
      <c r="F9" s="306">
        <v>337.28</v>
      </c>
      <c r="G9" s="306">
        <v>293.73</v>
      </c>
      <c r="H9" s="306">
        <v>163.44999999999999</v>
      </c>
      <c r="I9" s="306">
        <v>161.22000000000003</v>
      </c>
      <c r="J9" s="306">
        <v>171.72</v>
      </c>
      <c r="K9" s="306">
        <v>171.70000000000002</v>
      </c>
      <c r="L9" s="306">
        <v>236.78</v>
      </c>
      <c r="M9" s="306">
        <v>377.95</v>
      </c>
      <c r="N9" s="303">
        <f t="shared" si="0"/>
        <v>5038.7599999999993</v>
      </c>
    </row>
    <row r="10" spans="1:15" ht="20.100000000000001" customHeight="1" x14ac:dyDescent="0.25">
      <c r="A10" s="115" t="s">
        <v>165</v>
      </c>
      <c r="B10" s="306">
        <v>19.200000000000003</v>
      </c>
      <c r="C10" s="306">
        <v>13.72</v>
      </c>
      <c r="D10" s="306">
        <v>201.56</v>
      </c>
      <c r="E10" s="306">
        <v>562.79999999999995</v>
      </c>
      <c r="F10" s="306">
        <v>1378.49</v>
      </c>
      <c r="G10" s="306">
        <v>1203.4899999999998</v>
      </c>
      <c r="H10" s="306">
        <v>1586.56</v>
      </c>
      <c r="I10" s="306">
        <v>1165.1999999999998</v>
      </c>
      <c r="J10" s="306">
        <v>952.31999999999982</v>
      </c>
      <c r="K10" s="306">
        <v>298.38</v>
      </c>
      <c r="L10" s="306">
        <v>140.09</v>
      </c>
      <c r="M10" s="306">
        <v>52.029999999999994</v>
      </c>
      <c r="N10" s="303">
        <f t="shared" si="0"/>
        <v>7573.8399999999992</v>
      </c>
    </row>
    <row r="11" spans="1:15" ht="20.100000000000001" customHeight="1" x14ac:dyDescent="0.25">
      <c r="A11" s="115" t="s">
        <v>166</v>
      </c>
      <c r="B11" s="306">
        <v>0</v>
      </c>
      <c r="C11" s="306">
        <v>0</v>
      </c>
      <c r="D11" s="306">
        <v>0</v>
      </c>
      <c r="E11" s="306">
        <v>0</v>
      </c>
      <c r="F11" s="306">
        <v>0</v>
      </c>
      <c r="G11" s="306">
        <v>0</v>
      </c>
      <c r="H11" s="306">
        <v>0</v>
      </c>
      <c r="I11" s="306">
        <v>0</v>
      </c>
      <c r="J11" s="306">
        <v>0</v>
      </c>
      <c r="K11" s="306">
        <v>0</v>
      </c>
      <c r="L11" s="306">
        <v>0</v>
      </c>
      <c r="M11" s="306">
        <v>0</v>
      </c>
      <c r="N11" s="303">
        <f t="shared" si="0"/>
        <v>0</v>
      </c>
      <c r="O11" s="27"/>
    </row>
    <row r="12" spans="1:15" ht="20.100000000000001" customHeight="1" x14ac:dyDescent="0.25">
      <c r="A12" s="115" t="s">
        <v>167</v>
      </c>
      <c r="B12" s="306">
        <v>0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6">
        <v>0</v>
      </c>
      <c r="M12" s="306">
        <v>0</v>
      </c>
      <c r="N12" s="303">
        <f t="shared" si="0"/>
        <v>0</v>
      </c>
    </row>
    <row r="13" spans="1:15" ht="20.100000000000001" customHeight="1" x14ac:dyDescent="0.25">
      <c r="A13" s="115" t="s">
        <v>168</v>
      </c>
      <c r="B13" s="306">
        <v>1921.77</v>
      </c>
      <c r="C13" s="306">
        <v>1545.24</v>
      </c>
      <c r="D13" s="306">
        <v>1899.87</v>
      </c>
      <c r="E13" s="306">
        <v>1827.87</v>
      </c>
      <c r="F13" s="306">
        <v>2169.94</v>
      </c>
      <c r="G13" s="306">
        <v>1844.96</v>
      </c>
      <c r="H13" s="306">
        <v>2835.3900000000003</v>
      </c>
      <c r="I13" s="306">
        <v>1720.87</v>
      </c>
      <c r="J13" s="306">
        <v>1572.2</v>
      </c>
      <c r="K13" s="306">
        <v>1693.79</v>
      </c>
      <c r="L13" s="306">
        <v>1626.63</v>
      </c>
      <c r="M13" s="306">
        <v>1755.73</v>
      </c>
      <c r="N13" s="303">
        <f t="shared" si="0"/>
        <v>22414.260000000002</v>
      </c>
    </row>
    <row r="14" spans="1:15" ht="20.100000000000001" customHeight="1" x14ac:dyDescent="0.25">
      <c r="A14" s="115" t="s">
        <v>169</v>
      </c>
      <c r="B14" s="306">
        <v>19783.560000000001</v>
      </c>
      <c r="C14" s="306">
        <v>19777.140000000003</v>
      </c>
      <c r="D14" s="306">
        <v>17661.07</v>
      </c>
      <c r="E14" s="306">
        <v>17650.64</v>
      </c>
      <c r="F14" s="306">
        <v>17292.780000000002</v>
      </c>
      <c r="G14" s="306">
        <v>15015.02</v>
      </c>
      <c r="H14" s="306">
        <v>18422.830000000002</v>
      </c>
      <c r="I14" s="306">
        <v>18291.3</v>
      </c>
      <c r="J14" s="306">
        <v>15976.479999999998</v>
      </c>
      <c r="K14" s="306">
        <v>19358.430000000004</v>
      </c>
      <c r="L14" s="306">
        <v>18925.839999999993</v>
      </c>
      <c r="M14" s="306">
        <v>19870.129999999997</v>
      </c>
      <c r="N14" s="303">
        <f t="shared" si="0"/>
        <v>218025.22</v>
      </c>
    </row>
    <row r="15" spans="1:15" ht="20.100000000000001" customHeight="1" x14ac:dyDescent="0.25">
      <c r="A15" s="115" t="s">
        <v>304</v>
      </c>
      <c r="B15" s="306">
        <v>19635.809999999998</v>
      </c>
      <c r="C15" s="306">
        <v>20322.080000000002</v>
      </c>
      <c r="D15" s="306">
        <v>17898.960000000003</v>
      </c>
      <c r="E15" s="306">
        <v>19134.989999999991</v>
      </c>
      <c r="F15" s="306">
        <v>17694.86</v>
      </c>
      <c r="G15" s="306">
        <v>14190.520000000004</v>
      </c>
      <c r="H15" s="306">
        <v>17532.899999999998</v>
      </c>
      <c r="I15" s="306">
        <v>17016.54</v>
      </c>
      <c r="J15" s="306">
        <v>15384.249999999996</v>
      </c>
      <c r="K15" s="306">
        <v>17747.149999999994</v>
      </c>
      <c r="L15" s="306">
        <v>16806.569999999992</v>
      </c>
      <c r="M15" s="306">
        <v>18555.440000000002</v>
      </c>
      <c r="N15" s="303">
        <f t="shared" si="0"/>
        <v>211920.07</v>
      </c>
    </row>
    <row r="16" spans="1:15" ht="20.100000000000001" customHeight="1" x14ac:dyDescent="0.25">
      <c r="A16" s="115" t="s">
        <v>305</v>
      </c>
      <c r="B16" s="306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v>0</v>
      </c>
      <c r="M16" s="306">
        <v>0</v>
      </c>
      <c r="N16" s="303">
        <f t="shared" si="0"/>
        <v>0</v>
      </c>
    </row>
    <row r="17" spans="1:14" ht="20.100000000000001" customHeight="1" x14ac:dyDescent="0.25">
      <c r="A17" s="115" t="s">
        <v>175</v>
      </c>
      <c r="B17" s="306">
        <v>0</v>
      </c>
      <c r="C17" s="306">
        <v>0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v>0</v>
      </c>
      <c r="M17" s="306">
        <v>0</v>
      </c>
      <c r="N17" s="303">
        <f t="shared" si="0"/>
        <v>0</v>
      </c>
    </row>
    <row r="18" spans="1:14" ht="20.100000000000001" customHeight="1" x14ac:dyDescent="0.25">
      <c r="A18" s="115" t="s">
        <v>388</v>
      </c>
      <c r="B18" s="306">
        <v>0</v>
      </c>
      <c r="C18" s="306">
        <v>0</v>
      </c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v>0</v>
      </c>
      <c r="M18" s="306">
        <v>0</v>
      </c>
      <c r="N18" s="303">
        <f t="shared" si="0"/>
        <v>0</v>
      </c>
    </row>
    <row r="19" spans="1:14" ht="20.100000000000001" customHeight="1" x14ac:dyDescent="0.25">
      <c r="A19" s="200" t="s">
        <v>15</v>
      </c>
      <c r="B19" s="307">
        <f>SUM(B5:B18)</f>
        <v>69892.81</v>
      </c>
      <c r="C19" s="307">
        <f t="shared" ref="C19:M19" si="1">SUM(C5:C18)</f>
        <v>73064.41</v>
      </c>
      <c r="D19" s="307">
        <f t="shared" si="1"/>
        <v>62721.340000000011</v>
      </c>
      <c r="E19" s="307">
        <f t="shared" si="1"/>
        <v>61309.219999999994</v>
      </c>
      <c r="F19" s="307">
        <f t="shared" si="1"/>
        <v>60558.23000000001</v>
      </c>
      <c r="G19" s="307">
        <f t="shared" si="1"/>
        <v>53075.87000000001</v>
      </c>
      <c r="H19" s="307">
        <f t="shared" si="1"/>
        <v>62890.729999999996</v>
      </c>
      <c r="I19" s="307">
        <f t="shared" si="1"/>
        <v>60965.299999999996</v>
      </c>
      <c r="J19" s="307">
        <f t="shared" si="1"/>
        <v>56281.069999999992</v>
      </c>
      <c r="K19" s="307">
        <f t="shared" si="1"/>
        <v>62339.450000000004</v>
      </c>
      <c r="L19" s="307">
        <f t="shared" si="1"/>
        <v>60643.579999999987</v>
      </c>
      <c r="M19" s="307">
        <f t="shared" si="1"/>
        <v>65792.510000000009</v>
      </c>
      <c r="N19" s="303">
        <f t="shared" si="0"/>
        <v>749534.5199999999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161</v>
      </c>
      <c r="B24" s="306">
        <v>6940.8799999999992</v>
      </c>
      <c r="C24" s="306">
        <v>7547.5599999999995</v>
      </c>
      <c r="D24" s="306">
        <v>5800.31</v>
      </c>
      <c r="E24" s="306">
        <v>5290.0700000000006</v>
      </c>
      <c r="F24" s="306">
        <v>5178.7499999999991</v>
      </c>
      <c r="G24" s="306">
        <v>4733.5399999999991</v>
      </c>
      <c r="H24" s="306">
        <v>5084.13</v>
      </c>
      <c r="I24" s="306">
        <v>5268.5499999999993</v>
      </c>
      <c r="J24" s="306">
        <v>5129.03</v>
      </c>
      <c r="K24" s="306">
        <v>5457.6</v>
      </c>
      <c r="L24" s="300">
        <v>5248.0300000000016</v>
      </c>
      <c r="M24" s="300">
        <v>5826.93</v>
      </c>
      <c r="N24" s="303">
        <f t="shared" ref="N24:N38" si="2">SUM(B24:M24)</f>
        <v>67505.37999999999</v>
      </c>
    </row>
    <row r="25" spans="1:14" ht="20.100000000000001" customHeight="1" x14ac:dyDescent="0.25">
      <c r="A25" s="115" t="s">
        <v>162</v>
      </c>
      <c r="B25" s="306">
        <v>3018.49</v>
      </c>
      <c r="C25" s="306">
        <v>3500.17</v>
      </c>
      <c r="D25" s="306">
        <v>2954.4800000000005</v>
      </c>
      <c r="E25" s="306">
        <v>2512.9</v>
      </c>
      <c r="F25" s="306">
        <v>2650.16</v>
      </c>
      <c r="G25" s="306">
        <v>2588.0299999999997</v>
      </c>
      <c r="H25" s="306">
        <v>2736.4999999999995</v>
      </c>
      <c r="I25" s="306">
        <v>2771.9699999999993</v>
      </c>
      <c r="J25" s="306">
        <v>2859.06</v>
      </c>
      <c r="K25" s="306">
        <v>2921.9999999999995</v>
      </c>
      <c r="L25" s="300">
        <v>2855.8799999999997</v>
      </c>
      <c r="M25" s="300">
        <v>3210.4799999999996</v>
      </c>
      <c r="N25" s="303">
        <f t="shared" si="2"/>
        <v>34580.119999999995</v>
      </c>
    </row>
    <row r="26" spans="1:14" ht="20.100000000000001" customHeight="1" x14ac:dyDescent="0.25">
      <c r="A26" s="115" t="s">
        <v>163</v>
      </c>
      <c r="B26" s="306">
        <v>1438.4499999999998</v>
      </c>
      <c r="C26" s="306">
        <v>1625.7500000000002</v>
      </c>
      <c r="D26" s="306">
        <v>1113.52</v>
      </c>
      <c r="E26" s="306">
        <v>935.95</v>
      </c>
      <c r="F26" s="306">
        <v>859.38</v>
      </c>
      <c r="G26" s="306">
        <v>798.15</v>
      </c>
      <c r="H26" s="306">
        <v>859.07999999999993</v>
      </c>
      <c r="I26" s="306">
        <v>850.85</v>
      </c>
      <c r="J26" s="306">
        <v>899.20999999999981</v>
      </c>
      <c r="K26" s="306">
        <v>967.83999999999992</v>
      </c>
      <c r="L26" s="300">
        <v>965.9699999999998</v>
      </c>
      <c r="M26" s="300">
        <v>1077.3999999999999</v>
      </c>
      <c r="N26" s="303">
        <f t="shared" si="2"/>
        <v>12391.549999999997</v>
      </c>
    </row>
    <row r="27" spans="1:14" ht="20.100000000000001" customHeight="1" x14ac:dyDescent="0.25">
      <c r="A27" s="115" t="s">
        <v>184</v>
      </c>
      <c r="B27" s="306">
        <v>21</v>
      </c>
      <c r="C27" s="306">
        <v>5</v>
      </c>
      <c r="D27" s="306">
        <v>10</v>
      </c>
      <c r="E27" s="306">
        <v>5</v>
      </c>
      <c r="F27" s="306">
        <v>0</v>
      </c>
      <c r="G27" s="306">
        <v>0</v>
      </c>
      <c r="H27" s="306">
        <v>0</v>
      </c>
      <c r="I27" s="306">
        <v>4</v>
      </c>
      <c r="J27" s="306">
        <v>0</v>
      </c>
      <c r="K27" s="306">
        <v>10</v>
      </c>
      <c r="L27" s="300">
        <v>4</v>
      </c>
      <c r="M27" s="300">
        <v>4</v>
      </c>
      <c r="N27" s="303">
        <f t="shared" si="2"/>
        <v>63</v>
      </c>
    </row>
    <row r="28" spans="1:14" ht="20.100000000000001" customHeight="1" x14ac:dyDescent="0.25">
      <c r="A28" s="115" t="s">
        <v>164</v>
      </c>
      <c r="B28" s="306">
        <v>20</v>
      </c>
      <c r="C28" s="306">
        <v>20</v>
      </c>
      <c r="D28" s="306">
        <v>0</v>
      </c>
      <c r="E28" s="306">
        <v>0</v>
      </c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06">
        <v>20</v>
      </c>
      <c r="L28" s="300">
        <v>20</v>
      </c>
      <c r="M28" s="300">
        <v>20</v>
      </c>
      <c r="N28" s="303">
        <f t="shared" si="2"/>
        <v>100</v>
      </c>
    </row>
    <row r="29" spans="1:14" ht="20.100000000000001" customHeight="1" x14ac:dyDescent="0.25">
      <c r="A29" s="115" t="s">
        <v>165</v>
      </c>
      <c r="B29" s="306">
        <v>13.21</v>
      </c>
      <c r="C29" s="306">
        <v>8.59</v>
      </c>
      <c r="D29" s="306">
        <v>117.50999999999999</v>
      </c>
      <c r="E29" s="306">
        <v>240.5</v>
      </c>
      <c r="F29" s="306">
        <v>578.05000000000007</v>
      </c>
      <c r="G29" s="306">
        <v>501.1</v>
      </c>
      <c r="H29" s="306">
        <v>672.81000000000006</v>
      </c>
      <c r="I29" s="306">
        <v>506.80999999999995</v>
      </c>
      <c r="J29" s="306">
        <v>433.79000000000008</v>
      </c>
      <c r="K29" s="306">
        <v>144.92000000000002</v>
      </c>
      <c r="L29" s="300">
        <v>98.72</v>
      </c>
      <c r="M29" s="300">
        <v>19.34</v>
      </c>
      <c r="N29" s="303">
        <f t="shared" si="2"/>
        <v>3335.35</v>
      </c>
    </row>
    <row r="30" spans="1:14" ht="20.100000000000001" customHeight="1" x14ac:dyDescent="0.25">
      <c r="A30" s="115" t="s">
        <v>166</v>
      </c>
      <c r="B30" s="306">
        <v>162.95999999999998</v>
      </c>
      <c r="C30" s="306">
        <v>136.32</v>
      </c>
      <c r="D30" s="306">
        <v>54.31</v>
      </c>
      <c r="E30" s="306">
        <v>135.97</v>
      </c>
      <c r="F30" s="306">
        <v>135.28</v>
      </c>
      <c r="G30" s="306">
        <v>187.96</v>
      </c>
      <c r="H30" s="306">
        <v>108.04</v>
      </c>
      <c r="I30" s="306">
        <v>134.78</v>
      </c>
      <c r="J30" s="306">
        <v>161.02000000000001</v>
      </c>
      <c r="K30" s="306">
        <v>135.67000000000002</v>
      </c>
      <c r="L30" s="300">
        <v>162.86000000000001</v>
      </c>
      <c r="M30" s="300">
        <v>163.32999999999998</v>
      </c>
      <c r="N30" s="303">
        <f t="shared" si="2"/>
        <v>1678.5</v>
      </c>
    </row>
    <row r="31" spans="1:14" ht="20.100000000000001" customHeight="1" x14ac:dyDescent="0.25">
      <c r="A31" s="115" t="s">
        <v>167</v>
      </c>
      <c r="B31" s="306">
        <v>240.1</v>
      </c>
      <c r="C31" s="306">
        <v>320.44</v>
      </c>
      <c r="D31" s="306">
        <v>213.61</v>
      </c>
      <c r="E31" s="306">
        <v>240.4</v>
      </c>
      <c r="F31" s="306">
        <v>266.97000000000003</v>
      </c>
      <c r="G31" s="306">
        <v>160.26</v>
      </c>
      <c r="H31" s="306">
        <v>186.85</v>
      </c>
      <c r="I31" s="306">
        <v>240.34</v>
      </c>
      <c r="J31" s="306">
        <v>319.43</v>
      </c>
      <c r="K31" s="306">
        <v>293.66000000000003</v>
      </c>
      <c r="L31" s="300">
        <v>267.38</v>
      </c>
      <c r="M31" s="300">
        <v>346.5</v>
      </c>
      <c r="N31" s="303">
        <f t="shared" si="2"/>
        <v>3095.9399999999996</v>
      </c>
    </row>
    <row r="32" spans="1:14" ht="20.100000000000001" customHeight="1" x14ac:dyDescent="0.25">
      <c r="A32" s="115" t="s">
        <v>168</v>
      </c>
      <c r="B32" s="306">
        <v>2701.2</v>
      </c>
      <c r="C32" s="306">
        <v>3300.0400000000004</v>
      </c>
      <c r="D32" s="306">
        <v>3970.0200000000004</v>
      </c>
      <c r="E32" s="306">
        <v>2973.3999999999996</v>
      </c>
      <c r="F32" s="306">
        <v>3404.2299999999996</v>
      </c>
      <c r="G32" s="306">
        <v>3349.32</v>
      </c>
      <c r="H32" s="306">
        <v>4099.6100000000006</v>
      </c>
      <c r="I32" s="306">
        <v>3490.03</v>
      </c>
      <c r="J32" s="306">
        <v>3326</v>
      </c>
      <c r="K32" s="306">
        <v>4176.0599999999995</v>
      </c>
      <c r="L32" s="300">
        <v>3237.96</v>
      </c>
      <c r="M32" s="300">
        <v>1105.19</v>
      </c>
      <c r="N32" s="303">
        <f t="shared" si="2"/>
        <v>39133.06</v>
      </c>
    </row>
    <row r="33" spans="1:14" ht="20.100000000000001" customHeight="1" x14ac:dyDescent="0.25">
      <c r="A33" s="115" t="s">
        <v>169</v>
      </c>
      <c r="B33" s="306">
        <v>9559.82</v>
      </c>
      <c r="C33" s="306">
        <v>9680.15</v>
      </c>
      <c r="D33" s="306">
        <v>9101.57</v>
      </c>
      <c r="E33" s="306">
        <v>8575.83</v>
      </c>
      <c r="F33" s="306">
        <v>8208.9500000000007</v>
      </c>
      <c r="G33" s="306">
        <v>6983.98</v>
      </c>
      <c r="H33" s="306">
        <v>8012.3600000000006</v>
      </c>
      <c r="I33" s="306">
        <v>8357.4800000000014</v>
      </c>
      <c r="J33" s="306">
        <v>7295.09</v>
      </c>
      <c r="K33" s="306">
        <v>8916.3300000000017</v>
      </c>
      <c r="L33" s="300">
        <v>8896.3799999999992</v>
      </c>
      <c r="M33" s="300">
        <v>9059.76</v>
      </c>
      <c r="N33" s="303">
        <f t="shared" si="2"/>
        <v>102647.7</v>
      </c>
    </row>
    <row r="34" spans="1:14" ht="20.100000000000001" customHeight="1" x14ac:dyDescent="0.25">
      <c r="A34" s="115" t="s">
        <v>304</v>
      </c>
      <c r="B34" s="306">
        <v>9730.26</v>
      </c>
      <c r="C34" s="306">
        <v>9749.2699999999986</v>
      </c>
      <c r="D34" s="306">
        <v>8592.8299999999981</v>
      </c>
      <c r="E34" s="306">
        <v>8488.5499999999993</v>
      </c>
      <c r="F34" s="306">
        <v>8200.4800000000014</v>
      </c>
      <c r="G34" s="306">
        <v>7279.2799999999988</v>
      </c>
      <c r="H34" s="306">
        <v>8343.1400000000012</v>
      </c>
      <c r="I34" s="306">
        <v>8288.0499999999993</v>
      </c>
      <c r="J34" s="306">
        <v>7672.0999999999995</v>
      </c>
      <c r="K34" s="306">
        <v>9482.119999999999</v>
      </c>
      <c r="L34" s="300">
        <v>8903.2999999999975</v>
      </c>
      <c r="M34" s="300">
        <v>9940.33</v>
      </c>
      <c r="N34" s="303">
        <f t="shared" si="2"/>
        <v>104669.71</v>
      </c>
    </row>
    <row r="35" spans="1:14" ht="20.100000000000001" customHeight="1" x14ac:dyDescent="0.25">
      <c r="A35" s="115" t="s">
        <v>305</v>
      </c>
      <c r="B35" s="306">
        <v>0</v>
      </c>
      <c r="C35" s="306">
        <v>0</v>
      </c>
      <c r="D35" s="306">
        <v>0</v>
      </c>
      <c r="E35" s="306">
        <v>0</v>
      </c>
      <c r="F35" s="306">
        <v>0</v>
      </c>
      <c r="G35" s="306">
        <v>0</v>
      </c>
      <c r="H35" s="306">
        <v>0</v>
      </c>
      <c r="I35" s="306">
        <v>0</v>
      </c>
      <c r="J35" s="306">
        <v>0</v>
      </c>
      <c r="K35" s="306">
        <v>0</v>
      </c>
      <c r="L35" s="306">
        <v>0</v>
      </c>
      <c r="M35" s="306">
        <v>0</v>
      </c>
      <c r="N35" s="303">
        <f t="shared" si="2"/>
        <v>0</v>
      </c>
    </row>
    <row r="36" spans="1:14" ht="20.100000000000001" customHeight="1" x14ac:dyDescent="0.25">
      <c r="A36" s="115" t="s">
        <v>175</v>
      </c>
      <c r="B36" s="306">
        <v>0</v>
      </c>
      <c r="C36" s="306">
        <v>0</v>
      </c>
      <c r="D36" s="306">
        <v>0</v>
      </c>
      <c r="E36" s="306">
        <v>0</v>
      </c>
      <c r="F36" s="306">
        <v>0</v>
      </c>
      <c r="G36" s="306">
        <v>0</v>
      </c>
      <c r="H36" s="306">
        <v>0</v>
      </c>
      <c r="I36" s="306">
        <v>0</v>
      </c>
      <c r="J36" s="306">
        <v>0</v>
      </c>
      <c r="K36" s="306">
        <v>0</v>
      </c>
      <c r="L36" s="306">
        <v>0</v>
      </c>
      <c r="M36" s="306">
        <v>0</v>
      </c>
      <c r="N36" s="303">
        <f t="shared" si="2"/>
        <v>0</v>
      </c>
    </row>
    <row r="37" spans="1:14" ht="15" x14ac:dyDescent="0.25">
      <c r="A37" s="115" t="s">
        <v>388</v>
      </c>
      <c r="B37" s="306">
        <v>0</v>
      </c>
      <c r="C37" s="306">
        <v>0</v>
      </c>
      <c r="D37" s="306">
        <v>0</v>
      </c>
      <c r="E37" s="306">
        <v>0</v>
      </c>
      <c r="F37" s="306">
        <v>0</v>
      </c>
      <c r="G37" s="306">
        <v>0</v>
      </c>
      <c r="H37" s="306">
        <v>0</v>
      </c>
      <c r="I37" s="306">
        <v>0</v>
      </c>
      <c r="J37" s="306">
        <v>0</v>
      </c>
      <c r="K37" s="306">
        <v>0</v>
      </c>
      <c r="L37" s="306">
        <v>0</v>
      </c>
      <c r="M37" s="306">
        <v>0</v>
      </c>
      <c r="N37" s="303">
        <f t="shared" si="2"/>
        <v>0</v>
      </c>
    </row>
    <row r="38" spans="1:14" ht="15" x14ac:dyDescent="0.25">
      <c r="A38" s="200" t="s">
        <v>15</v>
      </c>
      <c r="B38" s="308">
        <f t="shared" ref="B38:M38" si="3">SUM(B24:B37)</f>
        <v>33846.369999999995</v>
      </c>
      <c r="C38" s="308">
        <f t="shared" si="3"/>
        <v>35893.289999999994</v>
      </c>
      <c r="D38" s="308">
        <f t="shared" si="3"/>
        <v>31928.16</v>
      </c>
      <c r="E38" s="308">
        <f t="shared" si="3"/>
        <v>29398.57</v>
      </c>
      <c r="F38" s="308">
        <f t="shared" si="3"/>
        <v>29482.25</v>
      </c>
      <c r="G38" s="308">
        <f t="shared" si="3"/>
        <v>26581.619999999995</v>
      </c>
      <c r="H38" s="308">
        <f t="shared" si="3"/>
        <v>30102.520000000004</v>
      </c>
      <c r="I38" s="308">
        <f t="shared" si="3"/>
        <v>29912.86</v>
      </c>
      <c r="J38" s="308">
        <f t="shared" si="3"/>
        <v>28094.73</v>
      </c>
      <c r="K38" s="308">
        <f t="shared" si="3"/>
        <v>32526.2</v>
      </c>
      <c r="L38" s="308">
        <f t="shared" si="3"/>
        <v>30660.479999999996</v>
      </c>
      <c r="M38" s="308">
        <f t="shared" si="3"/>
        <v>30773.260000000002</v>
      </c>
      <c r="N38" s="303">
        <f t="shared" si="2"/>
        <v>369200.30999999994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zoomScale="89" zoomScaleNormal="89" workbookViewId="0">
      <selection activeCell="I32" sqref="I3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1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0.100000000000001" customHeight="1" x14ac:dyDescent="0.25">
      <c r="A3" s="113" t="s">
        <v>200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0.100000000000001" customHeight="1" x14ac:dyDescent="0.25">
      <c r="A4" s="37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310">
        <v>16468.859999999997</v>
      </c>
      <c r="C5" s="310">
        <v>16703.66</v>
      </c>
      <c r="D5" s="310">
        <v>14845.550000000003</v>
      </c>
      <c r="E5" s="310">
        <v>14045.969999999996</v>
      </c>
      <c r="F5" s="310">
        <v>14168.349999999999</v>
      </c>
      <c r="G5" s="310">
        <v>13004.740000000003</v>
      </c>
      <c r="H5" s="310">
        <v>13796.599999999999</v>
      </c>
      <c r="I5" s="310">
        <v>14101.47</v>
      </c>
      <c r="J5" s="310">
        <v>13098.400000000001</v>
      </c>
      <c r="K5" s="310">
        <v>14570.010000000006</v>
      </c>
      <c r="L5" s="311">
        <v>14143.82</v>
      </c>
      <c r="M5" s="311">
        <v>14991.069999999992</v>
      </c>
      <c r="N5" s="299">
        <f t="shared" ref="N5:N19" si="0">SUM(B5:M5)</f>
        <v>173938.5</v>
      </c>
    </row>
    <row r="6" spans="1:14" ht="20.100000000000001" customHeight="1" x14ac:dyDescent="0.25">
      <c r="A6" s="115" t="s">
        <v>162</v>
      </c>
      <c r="B6" s="310">
        <v>5671.2299999999987</v>
      </c>
      <c r="C6" s="310">
        <v>5865.09</v>
      </c>
      <c r="D6" s="310">
        <v>5643.6200000000008</v>
      </c>
      <c r="E6" s="310">
        <v>5152.59</v>
      </c>
      <c r="F6" s="310">
        <v>5306.45</v>
      </c>
      <c r="G6" s="310">
        <v>4900.5900000000011</v>
      </c>
      <c r="H6" s="310">
        <v>5201.0999999999995</v>
      </c>
      <c r="I6" s="310">
        <v>5672.0400000000009</v>
      </c>
      <c r="J6" s="310">
        <v>5889.6900000000014</v>
      </c>
      <c r="K6" s="310">
        <v>6602.9599999999991</v>
      </c>
      <c r="L6" s="311">
        <v>6423.73</v>
      </c>
      <c r="M6" s="311">
        <v>7329.9299999999985</v>
      </c>
      <c r="N6" s="299">
        <f t="shared" si="0"/>
        <v>69659.02</v>
      </c>
    </row>
    <row r="7" spans="1:14" ht="20.100000000000001" customHeight="1" x14ac:dyDescent="0.25">
      <c r="A7" s="115" t="s">
        <v>163</v>
      </c>
      <c r="B7" s="310">
        <v>4070.4100000000012</v>
      </c>
      <c r="C7" s="310">
        <v>4316.8300000000008</v>
      </c>
      <c r="D7" s="310">
        <v>3558.6400000000012</v>
      </c>
      <c r="E7" s="310">
        <v>3216.3800000000006</v>
      </c>
      <c r="F7" s="310">
        <v>3190.5600000000004</v>
      </c>
      <c r="G7" s="310">
        <v>3021.3100000000004</v>
      </c>
      <c r="H7" s="310">
        <v>3127.7399999999989</v>
      </c>
      <c r="I7" s="310">
        <v>3099.7299999999996</v>
      </c>
      <c r="J7" s="310">
        <v>2910.1899999999996</v>
      </c>
      <c r="K7" s="310">
        <v>3168.1700000000005</v>
      </c>
      <c r="L7" s="311">
        <v>3172.5199999999991</v>
      </c>
      <c r="M7" s="311">
        <v>3315.0399999999995</v>
      </c>
      <c r="N7" s="299">
        <f t="shared" si="0"/>
        <v>40167.519999999997</v>
      </c>
    </row>
    <row r="8" spans="1:14" ht="20.100000000000001" customHeight="1" x14ac:dyDescent="0.25">
      <c r="A8" s="115" t="s">
        <v>184</v>
      </c>
      <c r="B8" s="310">
        <v>134.72999999999999</v>
      </c>
      <c r="C8" s="310">
        <v>134.43</v>
      </c>
      <c r="D8" s="310">
        <v>101.16</v>
      </c>
      <c r="E8" s="310">
        <v>103.19000000000001</v>
      </c>
      <c r="F8" s="310">
        <v>95</v>
      </c>
      <c r="G8" s="310">
        <v>75</v>
      </c>
      <c r="H8" s="310">
        <v>86.070000000000007</v>
      </c>
      <c r="I8" s="310">
        <v>98.13</v>
      </c>
      <c r="J8" s="310">
        <v>70.590000000000018</v>
      </c>
      <c r="K8" s="310">
        <v>107.33</v>
      </c>
      <c r="L8" s="311">
        <v>76.58</v>
      </c>
      <c r="M8" s="311">
        <v>114.66</v>
      </c>
      <c r="N8" s="299">
        <f t="shared" si="0"/>
        <v>1196.8700000000001</v>
      </c>
    </row>
    <row r="9" spans="1:14" ht="20.100000000000001" customHeight="1" x14ac:dyDescent="0.25">
      <c r="A9" s="115" t="s">
        <v>164</v>
      </c>
      <c r="B9" s="310">
        <v>4715.37</v>
      </c>
      <c r="C9" s="310">
        <v>4241.0499999999993</v>
      </c>
      <c r="D9" s="310">
        <v>3488.54</v>
      </c>
      <c r="E9" s="310">
        <v>3238.47</v>
      </c>
      <c r="F9" s="310">
        <v>3381.57</v>
      </c>
      <c r="G9" s="310">
        <v>3134.09</v>
      </c>
      <c r="H9" s="310">
        <v>3278.53</v>
      </c>
      <c r="I9" s="310">
        <v>3152.58</v>
      </c>
      <c r="J9" s="310">
        <v>3604.09</v>
      </c>
      <c r="K9" s="310">
        <v>2849.56</v>
      </c>
      <c r="L9" s="311">
        <v>2747.05</v>
      </c>
      <c r="M9" s="311">
        <v>2577.5</v>
      </c>
      <c r="N9" s="299">
        <f t="shared" si="0"/>
        <v>40408.400000000001</v>
      </c>
    </row>
    <row r="10" spans="1:14" ht="20.100000000000001" customHeight="1" x14ac:dyDescent="0.25">
      <c r="A10" s="115" t="s">
        <v>165</v>
      </c>
      <c r="B10" s="310">
        <v>82.160000000000011</v>
      </c>
      <c r="C10" s="310">
        <v>66.260000000000005</v>
      </c>
      <c r="D10" s="310">
        <v>469.22999999999996</v>
      </c>
      <c r="E10" s="310">
        <v>772.8599999999999</v>
      </c>
      <c r="F10" s="310">
        <v>1651.51</v>
      </c>
      <c r="G10" s="310">
        <v>1432.65</v>
      </c>
      <c r="H10" s="310">
        <v>1917.98</v>
      </c>
      <c r="I10" s="310">
        <v>1459.2000000000003</v>
      </c>
      <c r="J10" s="310">
        <v>1265.51</v>
      </c>
      <c r="K10" s="310">
        <v>625.15</v>
      </c>
      <c r="L10" s="311">
        <v>444.69</v>
      </c>
      <c r="M10" s="311">
        <v>168.37</v>
      </c>
      <c r="N10" s="299">
        <f t="shared" si="0"/>
        <v>10355.570000000002</v>
      </c>
    </row>
    <row r="11" spans="1:14" ht="20.100000000000001" customHeight="1" x14ac:dyDescent="0.25">
      <c r="A11" s="115" t="s">
        <v>166</v>
      </c>
      <c r="B11" s="310">
        <v>171.58</v>
      </c>
      <c r="C11" s="310">
        <v>189.62</v>
      </c>
      <c r="D11" s="310">
        <v>126.00999999999999</v>
      </c>
      <c r="E11" s="310">
        <v>36.57</v>
      </c>
      <c r="F11" s="310">
        <v>17.79</v>
      </c>
      <c r="G11" s="310">
        <v>17.23</v>
      </c>
      <c r="H11" s="310">
        <v>18.14</v>
      </c>
      <c r="I11" s="310">
        <v>17.88</v>
      </c>
      <c r="J11" s="310">
        <v>17.89</v>
      </c>
      <c r="K11" s="310">
        <v>8.89</v>
      </c>
      <c r="L11" s="311">
        <v>17.43</v>
      </c>
      <c r="M11" s="311">
        <v>8.8800000000000008</v>
      </c>
      <c r="N11" s="299">
        <f t="shared" si="0"/>
        <v>647.91</v>
      </c>
    </row>
    <row r="12" spans="1:14" ht="20.100000000000001" customHeight="1" x14ac:dyDescent="0.25">
      <c r="A12" s="115" t="s">
        <v>167</v>
      </c>
      <c r="B12" s="310">
        <v>0</v>
      </c>
      <c r="C12" s="310">
        <v>0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0">
        <v>0</v>
      </c>
      <c r="J12" s="310">
        <v>0</v>
      </c>
      <c r="K12" s="310">
        <v>0</v>
      </c>
      <c r="L12" s="311">
        <v>0</v>
      </c>
      <c r="M12" s="311">
        <v>0</v>
      </c>
      <c r="N12" s="299">
        <f t="shared" si="0"/>
        <v>0</v>
      </c>
    </row>
    <row r="13" spans="1:14" ht="20.100000000000001" customHeight="1" x14ac:dyDescent="0.25">
      <c r="A13" s="115" t="s">
        <v>168</v>
      </c>
      <c r="B13" s="310">
        <v>1235.2199999999998</v>
      </c>
      <c r="C13" s="310">
        <v>1189.7</v>
      </c>
      <c r="D13" s="310">
        <v>841.93</v>
      </c>
      <c r="E13" s="310">
        <v>754.28</v>
      </c>
      <c r="F13" s="310">
        <v>594.4</v>
      </c>
      <c r="G13" s="310">
        <v>545.05999999999995</v>
      </c>
      <c r="H13" s="310">
        <v>680.28000000000009</v>
      </c>
      <c r="I13" s="310">
        <v>899.74999999999989</v>
      </c>
      <c r="J13" s="310">
        <v>348.87</v>
      </c>
      <c r="K13" s="310">
        <v>576.56999999999994</v>
      </c>
      <c r="L13" s="311">
        <v>615.56999999999994</v>
      </c>
      <c r="M13" s="311">
        <v>571.8599999999999</v>
      </c>
      <c r="N13" s="299">
        <f t="shared" si="0"/>
        <v>8853.49</v>
      </c>
    </row>
    <row r="14" spans="1:14" ht="20.100000000000001" customHeight="1" x14ac:dyDescent="0.25">
      <c r="A14" s="115" t="s">
        <v>169</v>
      </c>
      <c r="B14" s="310">
        <v>21570.089999999993</v>
      </c>
      <c r="C14" s="310">
        <v>21277.5</v>
      </c>
      <c r="D14" s="310">
        <v>20170.89</v>
      </c>
      <c r="E14" s="310">
        <v>20875.660000000003</v>
      </c>
      <c r="F14" s="310">
        <v>19683.879999999997</v>
      </c>
      <c r="G14" s="310">
        <v>17441.14</v>
      </c>
      <c r="H14" s="310">
        <v>20000.64</v>
      </c>
      <c r="I14" s="310">
        <v>20663.07</v>
      </c>
      <c r="J14" s="310">
        <v>18118.54</v>
      </c>
      <c r="K14" s="310">
        <v>21374.52</v>
      </c>
      <c r="L14" s="311">
        <v>19994.439999999999</v>
      </c>
      <c r="M14" s="311">
        <v>21494.709999999995</v>
      </c>
      <c r="N14" s="299">
        <f t="shared" si="0"/>
        <v>242665.08</v>
      </c>
    </row>
    <row r="15" spans="1:14" ht="20.100000000000001" customHeight="1" x14ac:dyDescent="0.25">
      <c r="A15" s="115" t="s">
        <v>304</v>
      </c>
      <c r="B15" s="310">
        <v>43154.62</v>
      </c>
      <c r="C15" s="310">
        <v>41912.619999999995</v>
      </c>
      <c r="D15" s="310">
        <v>37590.789999999994</v>
      </c>
      <c r="E15" s="310">
        <v>38128.900000000009</v>
      </c>
      <c r="F15" s="310">
        <v>37862.030000000006</v>
      </c>
      <c r="G15" s="310">
        <v>33344.529999999992</v>
      </c>
      <c r="H15" s="310">
        <v>37536.94</v>
      </c>
      <c r="I15" s="310">
        <v>40046.31</v>
      </c>
      <c r="J15" s="310">
        <v>33363.25</v>
      </c>
      <c r="K15" s="310">
        <v>39582.26</v>
      </c>
      <c r="L15" s="311">
        <v>35343.289999999994</v>
      </c>
      <c r="M15" s="311">
        <v>39220.71</v>
      </c>
      <c r="N15" s="299">
        <f t="shared" si="0"/>
        <v>457086.25</v>
      </c>
    </row>
    <row r="16" spans="1:14" ht="20.100000000000001" customHeight="1" x14ac:dyDescent="0.25">
      <c r="A16" s="115" t="s">
        <v>305</v>
      </c>
      <c r="B16" s="310">
        <v>0</v>
      </c>
      <c r="C16" s="310">
        <v>0</v>
      </c>
      <c r="D16" s="310">
        <v>0</v>
      </c>
      <c r="E16" s="310">
        <v>0</v>
      </c>
      <c r="F16" s="310">
        <v>0</v>
      </c>
      <c r="G16" s="310">
        <v>0</v>
      </c>
      <c r="H16" s="310">
        <v>0</v>
      </c>
      <c r="I16" s="310">
        <v>0</v>
      </c>
      <c r="J16" s="310">
        <v>0</v>
      </c>
      <c r="K16" s="310">
        <v>0</v>
      </c>
      <c r="L16" s="311">
        <v>0</v>
      </c>
      <c r="M16" s="311">
        <v>0</v>
      </c>
      <c r="N16" s="299">
        <f t="shared" si="0"/>
        <v>0</v>
      </c>
    </row>
    <row r="17" spans="1:14" ht="20.100000000000001" customHeight="1" x14ac:dyDescent="0.25">
      <c r="A17" s="115" t="s">
        <v>175</v>
      </c>
      <c r="B17" s="310">
        <v>0</v>
      </c>
      <c r="C17" s="310">
        <v>0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1">
        <v>0</v>
      </c>
      <c r="M17" s="311">
        <v>0</v>
      </c>
      <c r="N17" s="299">
        <f t="shared" si="0"/>
        <v>0</v>
      </c>
    </row>
    <row r="18" spans="1:14" ht="20.100000000000001" customHeight="1" x14ac:dyDescent="0.25">
      <c r="A18" s="115" t="s">
        <v>388</v>
      </c>
      <c r="B18" s="310">
        <v>0</v>
      </c>
      <c r="C18" s="310">
        <v>0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0</v>
      </c>
      <c r="K18" s="310">
        <v>0</v>
      </c>
      <c r="L18" s="311">
        <v>0</v>
      </c>
      <c r="M18" s="311">
        <v>0</v>
      </c>
      <c r="N18" s="299">
        <f t="shared" si="0"/>
        <v>0</v>
      </c>
    </row>
    <row r="19" spans="1:14" ht="20.100000000000001" customHeight="1" x14ac:dyDescent="0.25">
      <c r="A19" s="200" t="s">
        <v>15</v>
      </c>
      <c r="B19" s="312">
        <f t="shared" ref="B19:M19" si="1">SUM(B5:B18)</f>
        <v>97274.26999999999</v>
      </c>
      <c r="C19" s="312">
        <f t="shared" si="1"/>
        <v>95896.76</v>
      </c>
      <c r="D19" s="312">
        <f t="shared" si="1"/>
        <v>86836.36</v>
      </c>
      <c r="E19" s="312">
        <f t="shared" si="1"/>
        <v>86324.87000000001</v>
      </c>
      <c r="F19" s="312">
        <f t="shared" si="1"/>
        <v>85951.540000000008</v>
      </c>
      <c r="G19" s="312">
        <f t="shared" si="1"/>
        <v>76916.34</v>
      </c>
      <c r="H19" s="312">
        <f t="shared" si="1"/>
        <v>85644.01999999999</v>
      </c>
      <c r="I19" s="312">
        <f t="shared" si="1"/>
        <v>89210.16</v>
      </c>
      <c r="J19" s="312">
        <f t="shared" si="1"/>
        <v>78687.02</v>
      </c>
      <c r="K19" s="312">
        <f t="shared" si="1"/>
        <v>89465.420000000013</v>
      </c>
      <c r="L19" s="312">
        <f t="shared" si="1"/>
        <v>82979.12</v>
      </c>
      <c r="M19" s="312">
        <f t="shared" si="1"/>
        <v>89792.729999999981</v>
      </c>
      <c r="N19" s="299">
        <f t="shared" si="0"/>
        <v>1044978.61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13" t="s">
        <v>201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ht="20.100000000000001" customHeight="1" x14ac:dyDescent="0.25">
      <c r="A22" s="37" t="s">
        <v>101</v>
      </c>
      <c r="B22" s="37" t="s">
        <v>2</v>
      </c>
      <c r="C22" s="37" t="s">
        <v>3</v>
      </c>
      <c r="D22" s="37" t="s">
        <v>4</v>
      </c>
      <c r="E22" s="37" t="s">
        <v>5</v>
      </c>
      <c r="F22" s="37" t="s">
        <v>6</v>
      </c>
      <c r="G22" s="37" t="s">
        <v>7</v>
      </c>
      <c r="H22" s="37" t="s">
        <v>8</v>
      </c>
      <c r="I22" s="37" t="s">
        <v>9</v>
      </c>
      <c r="J22" s="37" t="s">
        <v>10</v>
      </c>
      <c r="K22" s="37" t="s">
        <v>11</v>
      </c>
      <c r="L22" s="37" t="s">
        <v>12</v>
      </c>
      <c r="M22" s="37" t="s">
        <v>13</v>
      </c>
      <c r="N22" s="37" t="s">
        <v>22</v>
      </c>
    </row>
    <row r="23" spans="1:14" ht="20.100000000000001" customHeight="1" x14ac:dyDescent="0.25">
      <c r="A23" s="115" t="s">
        <v>161</v>
      </c>
      <c r="B23" s="310">
        <v>2604.8599999999997</v>
      </c>
      <c r="C23" s="310">
        <v>2498.69</v>
      </c>
      <c r="D23" s="310">
        <v>2344.2100000000005</v>
      </c>
      <c r="E23" s="310">
        <v>2125.37</v>
      </c>
      <c r="F23" s="310">
        <v>1984.9799999999996</v>
      </c>
      <c r="G23" s="310">
        <v>1752.7900000000002</v>
      </c>
      <c r="H23" s="310">
        <v>1538.0399999999997</v>
      </c>
      <c r="I23" s="310">
        <v>1711.7999999999997</v>
      </c>
      <c r="J23" s="310">
        <v>1590.0700000000002</v>
      </c>
      <c r="K23" s="310">
        <v>1955.7700000000002</v>
      </c>
      <c r="L23" s="313">
        <v>1918.0600000000002</v>
      </c>
      <c r="M23" s="313">
        <v>2113.2600000000002</v>
      </c>
      <c r="N23" s="301">
        <f t="shared" ref="N23:N37" si="2">SUM(B23:M23)</f>
        <v>24137.9</v>
      </c>
    </row>
    <row r="24" spans="1:14" ht="20.100000000000001" customHeight="1" x14ac:dyDescent="0.25">
      <c r="A24" s="115" t="s">
        <v>162</v>
      </c>
      <c r="B24" s="310">
        <v>547.40000000000009</v>
      </c>
      <c r="C24" s="310">
        <v>502.95000000000005</v>
      </c>
      <c r="D24" s="310">
        <v>504.89</v>
      </c>
      <c r="E24" s="310">
        <v>464.73</v>
      </c>
      <c r="F24" s="310">
        <v>466.7299999999999</v>
      </c>
      <c r="G24" s="310">
        <v>504.09000000000003</v>
      </c>
      <c r="H24" s="310">
        <v>509.59000000000003</v>
      </c>
      <c r="I24" s="310">
        <v>575.63</v>
      </c>
      <c r="J24" s="310">
        <v>588.07999999999993</v>
      </c>
      <c r="K24" s="310">
        <v>692.18999999999994</v>
      </c>
      <c r="L24" s="313">
        <v>681.25</v>
      </c>
      <c r="M24" s="313">
        <v>759.29000000000008</v>
      </c>
      <c r="N24" s="301">
        <f t="shared" si="2"/>
        <v>6796.82</v>
      </c>
    </row>
    <row r="25" spans="1:14" ht="20.100000000000001" customHeight="1" x14ac:dyDescent="0.25">
      <c r="A25" s="115" t="s">
        <v>163</v>
      </c>
      <c r="B25" s="310">
        <v>590.06999999999994</v>
      </c>
      <c r="C25" s="310">
        <v>568.54</v>
      </c>
      <c r="D25" s="310">
        <v>529.91999999999996</v>
      </c>
      <c r="E25" s="310">
        <v>425.14000000000004</v>
      </c>
      <c r="F25" s="310">
        <v>343.7299999999999</v>
      </c>
      <c r="G25" s="310">
        <v>283.79000000000002</v>
      </c>
      <c r="H25" s="310">
        <v>220.23</v>
      </c>
      <c r="I25" s="310">
        <v>249.04999999999998</v>
      </c>
      <c r="J25" s="310">
        <v>235.41</v>
      </c>
      <c r="K25" s="310">
        <v>318.02</v>
      </c>
      <c r="L25" s="313">
        <v>298.52</v>
      </c>
      <c r="M25" s="313">
        <v>335.99999999999994</v>
      </c>
      <c r="N25" s="301">
        <f t="shared" si="2"/>
        <v>4398.4199999999992</v>
      </c>
    </row>
    <row r="26" spans="1:14" ht="20.100000000000001" customHeight="1" x14ac:dyDescent="0.25">
      <c r="A26" s="115" t="s">
        <v>184</v>
      </c>
      <c r="B26" s="310">
        <v>4.6400000000000006</v>
      </c>
      <c r="C26" s="310">
        <v>24.17</v>
      </c>
      <c r="D26" s="310">
        <v>18.059999999999999</v>
      </c>
      <c r="E26" s="310">
        <v>20.260000000000002</v>
      </c>
      <c r="F26" s="310">
        <v>25.24</v>
      </c>
      <c r="G26" s="310">
        <v>0</v>
      </c>
      <c r="H26" s="310">
        <v>17.010000000000002</v>
      </c>
      <c r="I26" s="310">
        <v>0.18</v>
      </c>
      <c r="J26" s="310">
        <v>18.010000000000002</v>
      </c>
      <c r="K26" s="310">
        <v>0.43</v>
      </c>
      <c r="L26" s="313">
        <v>18</v>
      </c>
      <c r="M26" s="313">
        <v>0</v>
      </c>
      <c r="N26" s="301">
        <f t="shared" si="2"/>
        <v>146.00000000000003</v>
      </c>
    </row>
    <row r="27" spans="1:14" ht="20.100000000000001" customHeight="1" x14ac:dyDescent="0.25">
      <c r="A27" s="115" t="s">
        <v>164</v>
      </c>
      <c r="B27" s="310">
        <v>181.41</v>
      </c>
      <c r="C27" s="310">
        <v>179.23999999999998</v>
      </c>
      <c r="D27" s="310">
        <v>184.76</v>
      </c>
      <c r="E27" s="310">
        <v>100.58</v>
      </c>
      <c r="F27" s="310">
        <v>101.33</v>
      </c>
      <c r="G27" s="310">
        <v>0</v>
      </c>
      <c r="H27" s="310">
        <v>161.63999999999999</v>
      </c>
      <c r="I27" s="310">
        <v>144.61000000000001</v>
      </c>
      <c r="J27" s="310">
        <v>194.42</v>
      </c>
      <c r="K27" s="310">
        <v>189.4</v>
      </c>
      <c r="L27" s="313">
        <v>278.5</v>
      </c>
      <c r="M27" s="313">
        <v>0</v>
      </c>
      <c r="N27" s="301">
        <f t="shared" si="2"/>
        <v>1715.8900000000003</v>
      </c>
    </row>
    <row r="28" spans="1:14" ht="20.100000000000001" customHeight="1" x14ac:dyDescent="0.25">
      <c r="A28" s="115" t="s">
        <v>165</v>
      </c>
      <c r="B28" s="310">
        <v>47.199999999999996</v>
      </c>
      <c r="C28" s="310">
        <v>47.92</v>
      </c>
      <c r="D28" s="310">
        <v>297.12</v>
      </c>
      <c r="E28" s="310">
        <v>372.15</v>
      </c>
      <c r="F28" s="310">
        <v>625.65</v>
      </c>
      <c r="G28" s="310">
        <v>641.66999999999996</v>
      </c>
      <c r="H28" s="310">
        <v>574.1</v>
      </c>
      <c r="I28" s="310">
        <v>487.39000000000004</v>
      </c>
      <c r="J28" s="310">
        <v>427.51000000000005</v>
      </c>
      <c r="K28" s="310">
        <v>229.64000000000001</v>
      </c>
      <c r="L28" s="313">
        <v>210.74</v>
      </c>
      <c r="M28" s="313">
        <v>84.179999999999993</v>
      </c>
      <c r="N28" s="301">
        <f t="shared" si="2"/>
        <v>4045.27</v>
      </c>
    </row>
    <row r="29" spans="1:14" ht="20.100000000000001" customHeight="1" x14ac:dyDescent="0.25">
      <c r="A29" s="115" t="s">
        <v>166</v>
      </c>
      <c r="B29" s="310">
        <v>0</v>
      </c>
      <c r="C29" s="310">
        <v>0</v>
      </c>
      <c r="D29" s="310">
        <v>0</v>
      </c>
      <c r="E29" s="310">
        <v>0</v>
      </c>
      <c r="F29" s="310">
        <v>0</v>
      </c>
      <c r="G29" s="310">
        <v>0</v>
      </c>
      <c r="H29" s="310">
        <v>0</v>
      </c>
      <c r="I29" s="310">
        <v>0</v>
      </c>
      <c r="J29" s="310">
        <v>0</v>
      </c>
      <c r="K29" s="310">
        <v>0</v>
      </c>
      <c r="L29" s="313">
        <v>0</v>
      </c>
      <c r="M29" s="313">
        <v>0</v>
      </c>
      <c r="N29" s="301">
        <f t="shared" si="2"/>
        <v>0</v>
      </c>
    </row>
    <row r="30" spans="1:14" ht="20.100000000000001" customHeight="1" x14ac:dyDescent="0.25">
      <c r="A30" s="115" t="s">
        <v>167</v>
      </c>
      <c r="B30" s="310">
        <v>0</v>
      </c>
      <c r="C30" s="310">
        <v>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3">
        <v>0</v>
      </c>
      <c r="M30" s="313">
        <v>0</v>
      </c>
      <c r="N30" s="301">
        <f t="shared" si="2"/>
        <v>0</v>
      </c>
    </row>
    <row r="31" spans="1:14" ht="20.100000000000001" customHeight="1" x14ac:dyDescent="0.25">
      <c r="A31" s="115" t="s">
        <v>168</v>
      </c>
      <c r="B31" s="310">
        <v>0</v>
      </c>
      <c r="C31" s="310">
        <v>0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3">
        <v>0</v>
      </c>
      <c r="M31" s="313">
        <v>0</v>
      </c>
      <c r="N31" s="301">
        <f t="shared" si="2"/>
        <v>0</v>
      </c>
    </row>
    <row r="32" spans="1:14" ht="20.100000000000001" customHeight="1" x14ac:dyDescent="0.25">
      <c r="A32" s="115" t="s">
        <v>169</v>
      </c>
      <c r="B32" s="310">
        <v>3511.22</v>
      </c>
      <c r="C32" s="310">
        <v>3262.79</v>
      </c>
      <c r="D32" s="310">
        <v>3292.23</v>
      </c>
      <c r="E32" s="310">
        <v>3172.7200000000003</v>
      </c>
      <c r="F32" s="310">
        <v>3133.11</v>
      </c>
      <c r="G32" s="310">
        <v>3388.38</v>
      </c>
      <c r="H32" s="310">
        <v>4673.2299999999996</v>
      </c>
      <c r="I32" s="310">
        <v>4209.9900000000007</v>
      </c>
      <c r="J32" s="310">
        <v>3876.54</v>
      </c>
      <c r="K32" s="310">
        <v>4086.81</v>
      </c>
      <c r="L32" s="313">
        <v>3338.59</v>
      </c>
      <c r="M32" s="313">
        <v>3278.26</v>
      </c>
      <c r="N32" s="301">
        <f t="shared" si="2"/>
        <v>43223.87</v>
      </c>
    </row>
    <row r="33" spans="1:14" ht="20.100000000000001" customHeight="1" x14ac:dyDescent="0.25">
      <c r="A33" s="115" t="s">
        <v>304</v>
      </c>
      <c r="B33" s="310">
        <v>8510.1</v>
      </c>
      <c r="C33" s="310">
        <v>9521.77</v>
      </c>
      <c r="D33" s="310">
        <v>8510.7800000000007</v>
      </c>
      <c r="E33" s="310">
        <v>9115.8200000000015</v>
      </c>
      <c r="F33" s="310">
        <v>10708.299999999997</v>
      </c>
      <c r="G33" s="310">
        <v>8695.68</v>
      </c>
      <c r="H33" s="310">
        <v>7869.6100000000006</v>
      </c>
      <c r="I33" s="310">
        <v>7987.24</v>
      </c>
      <c r="J33" s="310">
        <v>7251.0700000000006</v>
      </c>
      <c r="K33" s="310">
        <v>7510</v>
      </c>
      <c r="L33" s="313">
        <v>7386.88</v>
      </c>
      <c r="M33" s="313">
        <v>7388.97</v>
      </c>
      <c r="N33" s="301">
        <f t="shared" si="2"/>
        <v>100456.22000000002</v>
      </c>
    </row>
    <row r="34" spans="1:14" ht="20.100000000000001" customHeight="1" x14ac:dyDescent="0.25">
      <c r="A34" s="115" t="s">
        <v>305</v>
      </c>
      <c r="B34" s="310">
        <v>0</v>
      </c>
      <c r="C34" s="310">
        <v>0</v>
      </c>
      <c r="D34" s="310">
        <v>0</v>
      </c>
      <c r="E34" s="310">
        <v>0</v>
      </c>
      <c r="F34" s="310">
        <v>0</v>
      </c>
      <c r="G34" s="310">
        <v>0</v>
      </c>
      <c r="H34" s="310">
        <v>0</v>
      </c>
      <c r="I34" s="310">
        <v>0</v>
      </c>
      <c r="J34" s="310">
        <v>0</v>
      </c>
      <c r="K34" s="310">
        <v>0</v>
      </c>
      <c r="L34" s="311">
        <v>0</v>
      </c>
      <c r="M34" s="311">
        <v>0</v>
      </c>
      <c r="N34" s="301">
        <f t="shared" si="2"/>
        <v>0</v>
      </c>
    </row>
    <row r="35" spans="1:14" ht="20.100000000000001" customHeight="1" x14ac:dyDescent="0.25">
      <c r="A35" s="115" t="s">
        <v>175</v>
      </c>
      <c r="B35" s="310">
        <v>0</v>
      </c>
      <c r="C35" s="310">
        <v>0</v>
      </c>
      <c r="D35" s="310">
        <v>0</v>
      </c>
      <c r="E35" s="310">
        <v>0</v>
      </c>
      <c r="F35" s="310">
        <v>0</v>
      </c>
      <c r="G35" s="310">
        <v>0</v>
      </c>
      <c r="H35" s="310">
        <v>0</v>
      </c>
      <c r="I35" s="310">
        <v>0</v>
      </c>
      <c r="J35" s="310">
        <v>0</v>
      </c>
      <c r="K35" s="310">
        <v>0</v>
      </c>
      <c r="L35" s="311">
        <v>0</v>
      </c>
      <c r="M35" s="311">
        <v>0</v>
      </c>
      <c r="N35" s="301">
        <f t="shared" si="2"/>
        <v>0</v>
      </c>
    </row>
    <row r="36" spans="1:14" ht="16.5" x14ac:dyDescent="0.25">
      <c r="A36" s="115" t="s">
        <v>388</v>
      </c>
      <c r="B36" s="310">
        <v>0</v>
      </c>
      <c r="C36" s="310">
        <v>0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1">
        <v>0</v>
      </c>
      <c r="M36" s="311">
        <v>0</v>
      </c>
      <c r="N36" s="301">
        <f t="shared" si="2"/>
        <v>0</v>
      </c>
    </row>
    <row r="37" spans="1:14" ht="15" x14ac:dyDescent="0.25">
      <c r="A37" s="200" t="s">
        <v>15</v>
      </c>
      <c r="B37" s="314">
        <f t="shared" ref="B37:M37" si="3">SUM(B23:B36)</f>
        <v>15996.9</v>
      </c>
      <c r="C37" s="314">
        <f t="shared" si="3"/>
        <v>16606.07</v>
      </c>
      <c r="D37" s="314">
        <f t="shared" si="3"/>
        <v>15681.970000000001</v>
      </c>
      <c r="E37" s="314">
        <f t="shared" si="3"/>
        <v>15796.770000000002</v>
      </c>
      <c r="F37" s="314">
        <f t="shared" si="3"/>
        <v>17389.069999999996</v>
      </c>
      <c r="G37" s="314">
        <f t="shared" si="3"/>
        <v>15266.400000000001</v>
      </c>
      <c r="H37" s="314">
        <f t="shared" si="3"/>
        <v>15563.45</v>
      </c>
      <c r="I37" s="314">
        <f t="shared" si="3"/>
        <v>15365.89</v>
      </c>
      <c r="J37" s="314">
        <f t="shared" si="3"/>
        <v>14181.11</v>
      </c>
      <c r="K37" s="314">
        <f t="shared" si="3"/>
        <v>14982.26</v>
      </c>
      <c r="L37" s="314">
        <f t="shared" si="3"/>
        <v>14130.54</v>
      </c>
      <c r="M37" s="314">
        <f t="shared" si="3"/>
        <v>13959.96</v>
      </c>
      <c r="N37" s="301">
        <f t="shared" si="2"/>
        <v>184920.39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7"/>
  <sheetViews>
    <sheetView zoomScale="91" zoomScaleNormal="91" workbookViewId="0">
      <selection activeCell="I32" sqref="I32"/>
    </sheetView>
  </sheetViews>
  <sheetFormatPr baseColWidth="10" defaultColWidth="11.42578125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489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202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161</v>
      </c>
      <c r="B5" s="310">
        <v>2940.0600000000004</v>
      </c>
      <c r="C5" s="310">
        <v>2775.9</v>
      </c>
      <c r="D5" s="310">
        <v>3188.1099999999997</v>
      </c>
      <c r="E5" s="310">
        <v>3028.79</v>
      </c>
      <c r="F5" s="310">
        <v>2984.9700000000003</v>
      </c>
      <c r="G5" s="310">
        <v>2656.19</v>
      </c>
      <c r="H5" s="310">
        <v>2624</v>
      </c>
      <c r="I5" s="310">
        <v>2794.71</v>
      </c>
      <c r="J5" s="310">
        <v>2724.38</v>
      </c>
      <c r="K5" s="310">
        <v>2984.4400000000005</v>
      </c>
      <c r="L5" s="313">
        <v>3113.6199999999994</v>
      </c>
      <c r="M5" s="313">
        <v>3288.7000000000003</v>
      </c>
      <c r="N5" s="315">
        <f t="shared" ref="N5:N19" si="0">SUM(B5:M5)</f>
        <v>35103.870000000003</v>
      </c>
    </row>
    <row r="6" spans="1:14" ht="20.100000000000001" customHeight="1" x14ac:dyDescent="0.25">
      <c r="A6" s="115" t="s">
        <v>162</v>
      </c>
      <c r="B6" s="310">
        <v>453.8</v>
      </c>
      <c r="C6" s="310">
        <v>421.19</v>
      </c>
      <c r="D6" s="310">
        <v>444.6</v>
      </c>
      <c r="E6" s="310">
        <v>483.20000000000005</v>
      </c>
      <c r="F6" s="310">
        <v>430.47</v>
      </c>
      <c r="G6" s="310">
        <v>366.91999999999996</v>
      </c>
      <c r="H6" s="310">
        <v>375.85999999999996</v>
      </c>
      <c r="I6" s="310">
        <v>591.46</v>
      </c>
      <c r="J6" s="310">
        <v>589.58999999999992</v>
      </c>
      <c r="K6" s="310">
        <v>661.65</v>
      </c>
      <c r="L6" s="313">
        <v>676.12999999999988</v>
      </c>
      <c r="M6" s="313">
        <v>756.13</v>
      </c>
      <c r="N6" s="315">
        <f t="shared" si="0"/>
        <v>6251</v>
      </c>
    </row>
    <row r="7" spans="1:14" ht="20.100000000000001" customHeight="1" x14ac:dyDescent="0.25">
      <c r="A7" s="115" t="s">
        <v>163</v>
      </c>
      <c r="B7" s="310">
        <v>474.89000000000004</v>
      </c>
      <c r="C7" s="310">
        <v>442.8</v>
      </c>
      <c r="D7" s="310">
        <v>502.78999999999996</v>
      </c>
      <c r="E7" s="310">
        <v>499.51000000000005</v>
      </c>
      <c r="F7" s="310">
        <v>431.57</v>
      </c>
      <c r="G7" s="310">
        <v>378.68000000000006</v>
      </c>
      <c r="H7" s="310">
        <v>382.13</v>
      </c>
      <c r="I7" s="310">
        <v>356.5</v>
      </c>
      <c r="J7" s="310">
        <v>352.02</v>
      </c>
      <c r="K7" s="310">
        <v>417.7</v>
      </c>
      <c r="L7" s="313">
        <v>441.87</v>
      </c>
      <c r="M7" s="313">
        <v>491.57</v>
      </c>
      <c r="N7" s="315">
        <f t="shared" si="0"/>
        <v>5172.03</v>
      </c>
    </row>
    <row r="8" spans="1:14" ht="20.100000000000001" customHeight="1" x14ac:dyDescent="0.25">
      <c r="A8" s="115" t="s">
        <v>184</v>
      </c>
      <c r="B8" s="310">
        <v>0</v>
      </c>
      <c r="C8" s="310">
        <v>0</v>
      </c>
      <c r="D8" s="310">
        <v>0</v>
      </c>
      <c r="E8" s="310">
        <v>0</v>
      </c>
      <c r="F8" s="310">
        <v>0</v>
      </c>
      <c r="G8" s="310">
        <v>0</v>
      </c>
      <c r="H8" s="310">
        <v>0</v>
      </c>
      <c r="I8" s="310">
        <v>0</v>
      </c>
      <c r="J8" s="310">
        <v>0</v>
      </c>
      <c r="K8" s="310">
        <v>0</v>
      </c>
      <c r="L8" s="313">
        <v>0</v>
      </c>
      <c r="M8" s="313">
        <v>0</v>
      </c>
      <c r="N8" s="315">
        <f t="shared" si="0"/>
        <v>0</v>
      </c>
    </row>
    <row r="9" spans="1:14" ht="20.100000000000001" customHeight="1" x14ac:dyDescent="0.25">
      <c r="A9" s="115" t="s">
        <v>164</v>
      </c>
      <c r="B9" s="310">
        <v>4337.76</v>
      </c>
      <c r="C9" s="310">
        <v>2956.77</v>
      </c>
      <c r="D9" s="310">
        <v>1886.4099999999999</v>
      </c>
      <c r="E9" s="310">
        <v>1271.76</v>
      </c>
      <c r="F9" s="310">
        <v>1072.0900000000001</v>
      </c>
      <c r="G9" s="310">
        <v>1100.1400000000001</v>
      </c>
      <c r="H9" s="310">
        <v>1137.68</v>
      </c>
      <c r="I9" s="310">
        <v>1066.76</v>
      </c>
      <c r="J9" s="310">
        <v>1189.0400000000002</v>
      </c>
      <c r="K9" s="310">
        <v>1887.02</v>
      </c>
      <c r="L9" s="313">
        <v>3330.97</v>
      </c>
      <c r="M9" s="313">
        <v>4074.78</v>
      </c>
      <c r="N9" s="315">
        <f t="shared" si="0"/>
        <v>25311.18</v>
      </c>
    </row>
    <row r="10" spans="1:14" ht="20.100000000000001" customHeight="1" x14ac:dyDescent="0.25">
      <c r="A10" s="115" t="s">
        <v>165</v>
      </c>
      <c r="B10" s="310">
        <v>0</v>
      </c>
      <c r="C10" s="310">
        <v>0</v>
      </c>
      <c r="D10" s="310">
        <v>0</v>
      </c>
      <c r="E10" s="310">
        <v>0</v>
      </c>
      <c r="F10" s="310">
        <v>0</v>
      </c>
      <c r="G10" s="310">
        <v>0</v>
      </c>
      <c r="H10" s="310">
        <v>0</v>
      </c>
      <c r="I10" s="310">
        <v>0</v>
      </c>
      <c r="J10" s="310">
        <v>0</v>
      </c>
      <c r="K10" s="310">
        <v>0</v>
      </c>
      <c r="L10" s="313">
        <v>0</v>
      </c>
      <c r="M10" s="313">
        <v>0</v>
      </c>
      <c r="N10" s="315">
        <f t="shared" si="0"/>
        <v>0</v>
      </c>
    </row>
    <row r="11" spans="1:14" ht="20.100000000000001" customHeight="1" x14ac:dyDescent="0.25">
      <c r="A11" s="115" t="s">
        <v>166</v>
      </c>
      <c r="B11" s="310">
        <v>3909.09</v>
      </c>
      <c r="C11" s="310">
        <v>4350.08</v>
      </c>
      <c r="D11" s="310">
        <v>3744.98</v>
      </c>
      <c r="E11" s="310">
        <v>1807</v>
      </c>
      <c r="F11" s="310">
        <v>923</v>
      </c>
      <c r="G11" s="310">
        <v>2764</v>
      </c>
      <c r="H11" s="310">
        <v>10</v>
      </c>
      <c r="I11" s="310">
        <v>2422</v>
      </c>
      <c r="J11" s="310">
        <v>0</v>
      </c>
      <c r="K11" s="310">
        <v>2842</v>
      </c>
      <c r="L11" s="313">
        <v>1982</v>
      </c>
      <c r="M11" s="313">
        <v>3121.72</v>
      </c>
      <c r="N11" s="315">
        <f t="shared" si="0"/>
        <v>27875.870000000003</v>
      </c>
    </row>
    <row r="12" spans="1:14" ht="20.100000000000001" customHeight="1" x14ac:dyDescent="0.25">
      <c r="A12" s="115" t="s">
        <v>167</v>
      </c>
      <c r="B12" s="310">
        <v>0</v>
      </c>
      <c r="C12" s="310">
        <v>0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0">
        <v>0</v>
      </c>
      <c r="J12" s="310">
        <v>0</v>
      </c>
      <c r="K12" s="310">
        <v>0</v>
      </c>
      <c r="L12" s="313">
        <v>0</v>
      </c>
      <c r="M12" s="313">
        <v>0</v>
      </c>
      <c r="N12" s="315">
        <f t="shared" si="0"/>
        <v>0</v>
      </c>
    </row>
    <row r="13" spans="1:14" ht="20.100000000000001" customHeight="1" x14ac:dyDescent="0.25">
      <c r="A13" s="115" t="s">
        <v>168</v>
      </c>
      <c r="B13" s="310">
        <v>0</v>
      </c>
      <c r="C13" s="310">
        <v>0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310">
        <v>0</v>
      </c>
      <c r="K13" s="310">
        <v>0</v>
      </c>
      <c r="L13" s="313">
        <v>0</v>
      </c>
      <c r="M13" s="313">
        <v>0</v>
      </c>
      <c r="N13" s="315">
        <f t="shared" si="0"/>
        <v>0</v>
      </c>
    </row>
    <row r="14" spans="1:14" ht="20.100000000000001" customHeight="1" x14ac:dyDescent="0.25">
      <c r="A14" s="115" t="s">
        <v>169</v>
      </c>
      <c r="B14" s="310">
        <v>3520.2</v>
      </c>
      <c r="C14" s="310">
        <v>3281.0700000000006</v>
      </c>
      <c r="D14" s="310">
        <v>3459.8</v>
      </c>
      <c r="E14" s="310">
        <v>3527.2699999999995</v>
      </c>
      <c r="F14" s="310">
        <v>3456.2899999999995</v>
      </c>
      <c r="G14" s="310">
        <v>3175.8199999999997</v>
      </c>
      <c r="H14" s="310">
        <v>3117.1099999999997</v>
      </c>
      <c r="I14" s="310">
        <v>3570.76</v>
      </c>
      <c r="J14" s="310">
        <v>3174.3199999999997</v>
      </c>
      <c r="K14" s="310">
        <v>3979.0499999999993</v>
      </c>
      <c r="L14" s="313">
        <v>5310.1500000000005</v>
      </c>
      <c r="M14" s="313">
        <v>4325.9500000000007</v>
      </c>
      <c r="N14" s="315">
        <f t="shared" si="0"/>
        <v>43897.790000000008</v>
      </c>
    </row>
    <row r="15" spans="1:14" ht="20.100000000000001" customHeight="1" x14ac:dyDescent="0.25">
      <c r="A15" s="115" t="s">
        <v>304</v>
      </c>
      <c r="B15" s="310">
        <v>8533.369999999999</v>
      </c>
      <c r="C15" s="310">
        <v>8628.27</v>
      </c>
      <c r="D15" s="310">
        <v>8398.32</v>
      </c>
      <c r="E15" s="310">
        <v>7891.7199999999993</v>
      </c>
      <c r="F15" s="310">
        <v>7669.5900000000011</v>
      </c>
      <c r="G15" s="310">
        <v>5882.7999999999993</v>
      </c>
      <c r="H15" s="310">
        <v>6135.03</v>
      </c>
      <c r="I15" s="310">
        <v>7423.0499999999993</v>
      </c>
      <c r="J15" s="310">
        <v>6744.3000000000011</v>
      </c>
      <c r="K15" s="310">
        <v>9339.0300000000007</v>
      </c>
      <c r="L15" s="313">
        <v>9767.4000000000015</v>
      </c>
      <c r="M15" s="313">
        <v>8348.7300000000014</v>
      </c>
      <c r="N15" s="315">
        <f t="shared" si="0"/>
        <v>94761.61</v>
      </c>
    </row>
    <row r="16" spans="1:14" ht="20.100000000000001" customHeight="1" x14ac:dyDescent="0.25">
      <c r="A16" s="115" t="s">
        <v>305</v>
      </c>
      <c r="B16" s="310">
        <v>0</v>
      </c>
      <c r="C16" s="310">
        <v>0</v>
      </c>
      <c r="D16" s="310">
        <v>0</v>
      </c>
      <c r="E16" s="310">
        <v>0</v>
      </c>
      <c r="F16" s="310">
        <v>0</v>
      </c>
      <c r="G16" s="310">
        <v>0</v>
      </c>
      <c r="H16" s="310">
        <v>0</v>
      </c>
      <c r="I16" s="310">
        <v>0</v>
      </c>
      <c r="J16" s="310">
        <v>0</v>
      </c>
      <c r="K16" s="310">
        <v>0</v>
      </c>
      <c r="L16" s="313">
        <v>0</v>
      </c>
      <c r="M16" s="313">
        <v>0</v>
      </c>
      <c r="N16" s="315">
        <f t="shared" si="0"/>
        <v>0</v>
      </c>
    </row>
    <row r="17" spans="1:14" ht="20.100000000000001" customHeight="1" x14ac:dyDescent="0.25">
      <c r="A17" s="115" t="s">
        <v>175</v>
      </c>
      <c r="B17" s="310">
        <v>0</v>
      </c>
      <c r="C17" s="310">
        <v>0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3">
        <v>0</v>
      </c>
      <c r="M17" s="313">
        <v>0</v>
      </c>
      <c r="N17" s="315">
        <f t="shared" si="0"/>
        <v>0</v>
      </c>
    </row>
    <row r="18" spans="1:14" ht="20.100000000000001" customHeight="1" x14ac:dyDescent="0.25">
      <c r="A18" s="115" t="s">
        <v>388</v>
      </c>
      <c r="B18" s="297">
        <v>554.62599999999998</v>
      </c>
      <c r="C18" s="297">
        <v>491.40299999999996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484.017</v>
      </c>
      <c r="J18" s="297">
        <v>0</v>
      </c>
      <c r="K18" s="297">
        <v>0</v>
      </c>
      <c r="L18" s="297">
        <v>0</v>
      </c>
      <c r="M18" s="297">
        <v>285.21799999999996</v>
      </c>
      <c r="N18" s="315">
        <f t="shared" si="0"/>
        <v>1815.2640000000001</v>
      </c>
    </row>
    <row r="19" spans="1:14" ht="20.100000000000001" customHeight="1" x14ac:dyDescent="0.25">
      <c r="A19" s="200" t="s">
        <v>15</v>
      </c>
      <c r="B19" s="314">
        <f t="shared" ref="B19:M19" si="1">SUM(B5:B18)</f>
        <v>24723.795999999998</v>
      </c>
      <c r="C19" s="314">
        <f t="shared" si="1"/>
        <v>23347.483</v>
      </c>
      <c r="D19" s="314">
        <f t="shared" si="1"/>
        <v>21625.01</v>
      </c>
      <c r="E19" s="314">
        <f t="shared" si="1"/>
        <v>18509.25</v>
      </c>
      <c r="F19" s="314">
        <f t="shared" si="1"/>
        <v>16967.98</v>
      </c>
      <c r="G19" s="314">
        <f t="shared" si="1"/>
        <v>16324.55</v>
      </c>
      <c r="H19" s="314">
        <f t="shared" si="1"/>
        <v>13781.81</v>
      </c>
      <c r="I19" s="314">
        <f t="shared" si="1"/>
        <v>18709.256999999998</v>
      </c>
      <c r="J19" s="314">
        <f t="shared" si="1"/>
        <v>14773.650000000001</v>
      </c>
      <c r="K19" s="314">
        <f t="shared" si="1"/>
        <v>22110.89</v>
      </c>
      <c r="L19" s="314">
        <f t="shared" si="1"/>
        <v>24622.14</v>
      </c>
      <c r="M19" s="314">
        <f t="shared" si="1"/>
        <v>24692.798000000003</v>
      </c>
      <c r="N19" s="315">
        <f t="shared" si="0"/>
        <v>240188.614</v>
      </c>
    </row>
    <row r="20" spans="1:14" ht="20.100000000000001" customHeight="1" x14ac:dyDescent="0.25"/>
    <row r="21" spans="1:14" ht="20.100000000000001" customHeight="1" x14ac:dyDescent="0.25">
      <c r="A21" s="35" t="s">
        <v>35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161</v>
      </c>
      <c r="B23" s="496">
        <v>89420.859999999986</v>
      </c>
      <c r="C23" s="496">
        <v>81612.51999999999</v>
      </c>
      <c r="D23" s="496">
        <v>96501.239999999991</v>
      </c>
      <c r="E23" s="496">
        <v>91536.949999999983</v>
      </c>
      <c r="F23" s="496">
        <v>91845.870000000054</v>
      </c>
      <c r="G23" s="496">
        <v>85598.080000000016</v>
      </c>
      <c r="H23" s="496">
        <v>91466.640000000043</v>
      </c>
      <c r="I23" s="496">
        <v>95119.26</v>
      </c>
      <c r="J23" s="496">
        <v>87546.11</v>
      </c>
      <c r="K23" s="496">
        <v>95015.230000000069</v>
      </c>
      <c r="L23" s="496">
        <v>92588.321000000011</v>
      </c>
      <c r="M23" s="496">
        <v>98119.825999999986</v>
      </c>
      <c r="N23" s="315">
        <f t="shared" ref="N23:N37" si="2">SUM(B23:M23)</f>
        <v>1096370.9070000001</v>
      </c>
    </row>
    <row r="24" spans="1:14" ht="20.100000000000001" customHeight="1" x14ac:dyDescent="0.25">
      <c r="A24" s="115" t="s">
        <v>162</v>
      </c>
      <c r="B24" s="496">
        <v>53597.459999999992</v>
      </c>
      <c r="C24" s="496">
        <v>48430.690000000017</v>
      </c>
      <c r="D24" s="496">
        <v>57815.7</v>
      </c>
      <c r="E24" s="496">
        <v>53676.12</v>
      </c>
      <c r="F24" s="496">
        <v>53760.320000000043</v>
      </c>
      <c r="G24" s="496">
        <v>50752.250000000007</v>
      </c>
      <c r="H24" s="496">
        <v>54577.890000000007</v>
      </c>
      <c r="I24" s="496">
        <v>57443.619999999966</v>
      </c>
      <c r="J24" s="496">
        <v>54262.92</v>
      </c>
      <c r="K24" s="496">
        <v>59373.160000000025</v>
      </c>
      <c r="L24" s="496">
        <v>58553.259999999987</v>
      </c>
      <c r="M24" s="496">
        <v>63079.359999999964</v>
      </c>
      <c r="N24" s="315">
        <f t="shared" si="2"/>
        <v>665322.75</v>
      </c>
    </row>
    <row r="25" spans="1:14" ht="20.100000000000001" customHeight="1" x14ac:dyDescent="0.25">
      <c r="A25" s="115" t="s">
        <v>163</v>
      </c>
      <c r="B25" s="496">
        <v>14297.099999999995</v>
      </c>
      <c r="C25" s="496">
        <v>13001.180000000002</v>
      </c>
      <c r="D25" s="496">
        <v>14780.190000000002</v>
      </c>
      <c r="E25" s="496">
        <v>13315.129999999997</v>
      </c>
      <c r="F25" s="496">
        <v>12772.529999999997</v>
      </c>
      <c r="G25" s="496">
        <v>12133.069999999994</v>
      </c>
      <c r="H25" s="496">
        <v>12953.080000000004</v>
      </c>
      <c r="I25" s="496">
        <v>13330.070000000007</v>
      </c>
      <c r="J25" s="496">
        <v>12938.529999999995</v>
      </c>
      <c r="K25" s="496">
        <v>14577.220000000003</v>
      </c>
      <c r="L25" s="496">
        <v>15299.478000000003</v>
      </c>
      <c r="M25" s="496">
        <v>17062.628000000001</v>
      </c>
      <c r="N25" s="315">
        <f t="shared" si="2"/>
        <v>166460.20600000001</v>
      </c>
    </row>
    <row r="26" spans="1:14" ht="20.100000000000001" customHeight="1" x14ac:dyDescent="0.25">
      <c r="A26" s="115" t="s">
        <v>184</v>
      </c>
      <c r="B26" s="496">
        <v>189.67999999999998</v>
      </c>
      <c r="C26" s="496">
        <v>146.48000000000002</v>
      </c>
      <c r="D26" s="496">
        <v>184.44</v>
      </c>
      <c r="E26" s="496">
        <v>167.85999999999999</v>
      </c>
      <c r="F26" s="496">
        <v>154.87</v>
      </c>
      <c r="G26" s="496">
        <v>136.84</v>
      </c>
      <c r="H26" s="496">
        <v>223.98</v>
      </c>
      <c r="I26" s="496">
        <v>164.29</v>
      </c>
      <c r="J26" s="496">
        <v>132.72</v>
      </c>
      <c r="K26" s="496">
        <v>162.83999999999997</v>
      </c>
      <c r="L26" s="496">
        <v>209.98</v>
      </c>
      <c r="M26" s="496">
        <v>159.80000000000001</v>
      </c>
      <c r="N26" s="315">
        <f t="shared" si="2"/>
        <v>2033.7799999999997</v>
      </c>
    </row>
    <row r="27" spans="1:14" ht="20.100000000000001" customHeight="1" x14ac:dyDescent="0.25">
      <c r="A27" s="115" t="s">
        <v>164</v>
      </c>
      <c r="B27" s="496">
        <v>123827.19999999998</v>
      </c>
      <c r="C27" s="496">
        <v>116016.75</v>
      </c>
      <c r="D27" s="496">
        <v>116396.02</v>
      </c>
      <c r="E27" s="496">
        <v>97988.14</v>
      </c>
      <c r="F27" s="496">
        <v>99719.109999999986</v>
      </c>
      <c r="G27" s="496">
        <v>86349.21</v>
      </c>
      <c r="H27" s="496">
        <v>106179.20999999999</v>
      </c>
      <c r="I27" s="496">
        <v>104372.11000000003</v>
      </c>
      <c r="J27" s="496">
        <v>104167.19</v>
      </c>
      <c r="K27" s="496">
        <v>114544.97999999998</v>
      </c>
      <c r="L27" s="496">
        <v>122234.65999999997</v>
      </c>
      <c r="M27" s="496">
        <v>112366.15999999999</v>
      </c>
      <c r="N27" s="315">
        <f t="shared" si="2"/>
        <v>1304160.7399999998</v>
      </c>
    </row>
    <row r="28" spans="1:14" ht="20.100000000000001" customHeight="1" x14ac:dyDescent="0.25">
      <c r="A28" s="115" t="s">
        <v>165</v>
      </c>
      <c r="B28" s="496">
        <v>256.10000000000002</v>
      </c>
      <c r="C28" s="496">
        <v>181.4</v>
      </c>
      <c r="D28" s="496">
        <v>268.25</v>
      </c>
      <c r="E28" s="496">
        <v>2417.7699999999986</v>
      </c>
      <c r="F28" s="496">
        <v>17299.069999999996</v>
      </c>
      <c r="G28" s="496">
        <v>17473.55999999999</v>
      </c>
      <c r="H28" s="496">
        <v>17402.250000000004</v>
      </c>
      <c r="I28" s="496">
        <v>14689.689999999999</v>
      </c>
      <c r="J28" s="496">
        <v>2672.5199999999991</v>
      </c>
      <c r="K28" s="496">
        <v>749.87000000000035</v>
      </c>
      <c r="L28" s="496">
        <v>198.57000000000005</v>
      </c>
      <c r="M28" s="496">
        <v>130.51000000000002</v>
      </c>
      <c r="N28" s="315">
        <f t="shared" si="2"/>
        <v>73739.56</v>
      </c>
    </row>
    <row r="29" spans="1:14" ht="20.100000000000001" customHeight="1" x14ac:dyDescent="0.25">
      <c r="A29" s="115" t="s">
        <v>166</v>
      </c>
      <c r="B29" s="496">
        <v>0</v>
      </c>
      <c r="C29" s="496">
        <v>0</v>
      </c>
      <c r="D29" s="496">
        <v>0</v>
      </c>
      <c r="E29" s="496">
        <v>0</v>
      </c>
      <c r="F29" s="496">
        <v>27.16</v>
      </c>
      <c r="G29" s="496">
        <v>0</v>
      </c>
      <c r="H29" s="496">
        <v>0</v>
      </c>
      <c r="I29" s="496">
        <v>0</v>
      </c>
      <c r="J29" s="496">
        <v>0</v>
      </c>
      <c r="K29" s="496">
        <v>0</v>
      </c>
      <c r="L29" s="496">
        <v>0</v>
      </c>
      <c r="M29" s="496">
        <v>0</v>
      </c>
      <c r="N29" s="315">
        <f t="shared" si="2"/>
        <v>27.16</v>
      </c>
    </row>
    <row r="30" spans="1:14" ht="20.100000000000001" customHeight="1" x14ac:dyDescent="0.25">
      <c r="A30" s="115" t="s">
        <v>167</v>
      </c>
      <c r="B30" s="496">
        <v>0</v>
      </c>
      <c r="C30" s="496">
        <v>0</v>
      </c>
      <c r="D30" s="496">
        <v>0</v>
      </c>
      <c r="E30" s="496">
        <v>0</v>
      </c>
      <c r="F30" s="496">
        <v>0</v>
      </c>
      <c r="G30" s="496">
        <v>0</v>
      </c>
      <c r="H30" s="496">
        <v>0</v>
      </c>
      <c r="I30" s="496">
        <v>0</v>
      </c>
      <c r="J30" s="496">
        <v>0</v>
      </c>
      <c r="K30" s="496">
        <v>0</v>
      </c>
      <c r="L30" s="496">
        <v>0</v>
      </c>
      <c r="M30" s="496">
        <v>0</v>
      </c>
      <c r="N30" s="315">
        <f t="shared" si="2"/>
        <v>0</v>
      </c>
    </row>
    <row r="31" spans="1:14" ht="20.100000000000001" customHeight="1" x14ac:dyDescent="0.25">
      <c r="A31" s="115" t="s">
        <v>168</v>
      </c>
      <c r="B31" s="496">
        <v>121.36</v>
      </c>
      <c r="C31" s="496">
        <v>118.87</v>
      </c>
      <c r="D31" s="496">
        <v>120.99</v>
      </c>
      <c r="E31" s="496">
        <v>109.85</v>
      </c>
      <c r="F31" s="496">
        <v>53.04</v>
      </c>
      <c r="G31" s="496">
        <v>79.58</v>
      </c>
      <c r="H31" s="496">
        <v>80.64</v>
      </c>
      <c r="I31" s="496">
        <v>133.30000000000001</v>
      </c>
      <c r="J31" s="496">
        <v>120.61</v>
      </c>
      <c r="K31" s="496">
        <v>106.18</v>
      </c>
      <c r="L31" s="496">
        <v>93.62</v>
      </c>
      <c r="M31" s="496">
        <v>120.8</v>
      </c>
      <c r="N31" s="315">
        <f t="shared" si="2"/>
        <v>1258.8399999999999</v>
      </c>
    </row>
    <row r="32" spans="1:14" ht="20.100000000000001" customHeight="1" x14ac:dyDescent="0.25">
      <c r="A32" s="115" t="s">
        <v>169</v>
      </c>
      <c r="B32" s="496">
        <v>162372.37999999998</v>
      </c>
      <c r="C32" s="496">
        <v>175216.56999999998</v>
      </c>
      <c r="D32" s="496">
        <v>179773.16000000006</v>
      </c>
      <c r="E32" s="496">
        <v>175411.4300000002</v>
      </c>
      <c r="F32" s="496">
        <v>174807.23999999993</v>
      </c>
      <c r="G32" s="496">
        <v>157896.62999999998</v>
      </c>
      <c r="H32" s="496">
        <v>171951.51000000015</v>
      </c>
      <c r="I32" s="496">
        <v>184004.78000000006</v>
      </c>
      <c r="J32" s="496">
        <v>156424.58000000005</v>
      </c>
      <c r="K32" s="496">
        <v>184725.72999999995</v>
      </c>
      <c r="L32" s="496">
        <v>176310.32</v>
      </c>
      <c r="M32" s="496">
        <v>186085.60000000003</v>
      </c>
      <c r="N32" s="315">
        <f t="shared" si="2"/>
        <v>2084979.9300000004</v>
      </c>
    </row>
    <row r="33" spans="1:14" ht="20.100000000000001" customHeight="1" x14ac:dyDescent="0.25">
      <c r="A33" s="115" t="s">
        <v>304</v>
      </c>
      <c r="B33" s="496">
        <v>3435.3849999999998</v>
      </c>
      <c r="C33" s="496">
        <v>3247.6620000000003</v>
      </c>
      <c r="D33" s="496">
        <v>3526.5140000000001</v>
      </c>
      <c r="E33" s="496">
        <v>3630.6550000000007</v>
      </c>
      <c r="F33" s="496">
        <v>3284</v>
      </c>
      <c r="G33" s="496">
        <v>3041.3300000000008</v>
      </c>
      <c r="H33" s="496">
        <v>3371.1490000000008</v>
      </c>
      <c r="I33" s="496">
        <v>3311.0370000000003</v>
      </c>
      <c r="J33" s="496">
        <v>3168.2950000000001</v>
      </c>
      <c r="K33" s="496">
        <v>3642.3409999999999</v>
      </c>
      <c r="L33" s="496">
        <v>4026.0360000000001</v>
      </c>
      <c r="M33" s="496">
        <v>3752.9670000000006</v>
      </c>
      <c r="N33" s="315">
        <f t="shared" si="2"/>
        <v>41437.370999999999</v>
      </c>
    </row>
    <row r="34" spans="1:14" ht="20.100000000000001" customHeight="1" x14ac:dyDescent="0.25">
      <c r="A34" s="115" t="s">
        <v>305</v>
      </c>
      <c r="B34" s="496">
        <v>0</v>
      </c>
      <c r="C34" s="496">
        <v>0</v>
      </c>
      <c r="D34" s="496">
        <v>0</v>
      </c>
      <c r="E34" s="496">
        <v>0</v>
      </c>
      <c r="F34" s="496">
        <v>0</v>
      </c>
      <c r="G34" s="496">
        <v>0</v>
      </c>
      <c r="H34" s="496">
        <v>0</v>
      </c>
      <c r="I34" s="496">
        <v>0</v>
      </c>
      <c r="J34" s="496">
        <v>0</v>
      </c>
      <c r="K34" s="496">
        <v>0</v>
      </c>
      <c r="L34" s="496">
        <v>0</v>
      </c>
      <c r="M34" s="496">
        <v>0</v>
      </c>
      <c r="N34" s="315">
        <f t="shared" si="2"/>
        <v>0</v>
      </c>
    </row>
    <row r="35" spans="1:14" ht="20.100000000000001" customHeight="1" x14ac:dyDescent="0.25">
      <c r="A35" s="115" t="s">
        <v>175</v>
      </c>
      <c r="B35" s="496">
        <v>0</v>
      </c>
      <c r="C35" s="496">
        <v>0</v>
      </c>
      <c r="D35" s="496">
        <v>0</v>
      </c>
      <c r="E35" s="496">
        <v>0</v>
      </c>
      <c r="F35" s="496">
        <v>8196.6299999999992</v>
      </c>
      <c r="G35" s="496">
        <v>6257.23</v>
      </c>
      <c r="H35" s="496">
        <v>8224.4500000000007</v>
      </c>
      <c r="I35" s="496">
        <v>7561.27</v>
      </c>
      <c r="J35" s="496">
        <v>7381.09</v>
      </c>
      <c r="K35" s="496">
        <v>3291.77</v>
      </c>
      <c r="L35" s="496">
        <v>0</v>
      </c>
      <c r="M35" s="496">
        <v>0</v>
      </c>
      <c r="N35" s="315">
        <f t="shared" si="2"/>
        <v>40912.439999999995</v>
      </c>
    </row>
    <row r="36" spans="1:14" ht="20.100000000000001" customHeight="1" x14ac:dyDescent="0.25">
      <c r="A36" s="115" t="s">
        <v>388</v>
      </c>
      <c r="B36" s="496">
        <v>0</v>
      </c>
      <c r="C36" s="496">
        <v>0</v>
      </c>
      <c r="D36" s="496">
        <v>0</v>
      </c>
      <c r="E36" s="496">
        <v>0</v>
      </c>
      <c r="F36" s="496">
        <v>0</v>
      </c>
      <c r="G36" s="496">
        <v>0</v>
      </c>
      <c r="H36" s="496">
        <v>0</v>
      </c>
      <c r="I36" s="496">
        <v>0</v>
      </c>
      <c r="J36" s="496">
        <v>0</v>
      </c>
      <c r="K36" s="496">
        <v>0</v>
      </c>
      <c r="L36" s="496">
        <v>0</v>
      </c>
      <c r="M36" s="496">
        <v>0</v>
      </c>
      <c r="N36" s="315">
        <f t="shared" si="2"/>
        <v>0</v>
      </c>
    </row>
    <row r="37" spans="1:14" ht="20.25" customHeight="1" x14ac:dyDescent="0.25">
      <c r="A37" s="200" t="s">
        <v>15</v>
      </c>
      <c r="B37" s="316">
        <f>SUM(B23:B36)</f>
        <v>447517.52499999991</v>
      </c>
      <c r="C37" s="316">
        <f t="shared" ref="C37:M37" si="3">SUM(C23:C36)</f>
        <v>437972.12199999997</v>
      </c>
      <c r="D37" s="316">
        <f t="shared" si="3"/>
        <v>469366.50400000013</v>
      </c>
      <c r="E37" s="316">
        <f t="shared" si="3"/>
        <v>438253.90500000014</v>
      </c>
      <c r="F37" s="316">
        <f t="shared" si="3"/>
        <v>461919.83999999997</v>
      </c>
      <c r="G37" s="316">
        <f t="shared" si="3"/>
        <v>419717.77999999997</v>
      </c>
      <c r="H37" s="316">
        <f t="shared" si="3"/>
        <v>466430.79900000017</v>
      </c>
      <c r="I37" s="316">
        <f t="shared" si="3"/>
        <v>480129.42700000003</v>
      </c>
      <c r="J37" s="316">
        <f t="shared" si="3"/>
        <v>428814.56500000006</v>
      </c>
      <c r="K37" s="316">
        <f t="shared" si="3"/>
        <v>476189.321</v>
      </c>
      <c r="L37" s="316">
        <f t="shared" si="3"/>
        <v>469514.24500000005</v>
      </c>
      <c r="M37" s="316">
        <f t="shared" si="3"/>
        <v>480877.65099999995</v>
      </c>
      <c r="N37" s="315">
        <f t="shared" si="2"/>
        <v>5476703.6840000004</v>
      </c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43"/>
  <sheetViews>
    <sheetView zoomScale="84" zoomScaleNormal="84" workbookViewId="0">
      <selection activeCell="I32" sqref="I32"/>
    </sheetView>
  </sheetViews>
  <sheetFormatPr baseColWidth="10" defaultColWidth="11.42578125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530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310">
        <v>272197.15999999992</v>
      </c>
      <c r="C5" s="310">
        <v>264547.68999999994</v>
      </c>
      <c r="D5" s="310">
        <v>269297.76000000018</v>
      </c>
      <c r="E5" s="310">
        <v>248806.11999999997</v>
      </c>
      <c r="F5" s="310">
        <v>249830.14000000007</v>
      </c>
      <c r="G5" s="310">
        <v>231497.34999999998</v>
      </c>
      <c r="H5" s="310">
        <v>248832.59</v>
      </c>
      <c r="I5" s="310">
        <v>253600.63000000018</v>
      </c>
      <c r="J5" s="310">
        <v>242305.43000000002</v>
      </c>
      <c r="K5" s="310">
        <v>256368.71999999986</v>
      </c>
      <c r="L5" s="310">
        <v>253039.59099999978</v>
      </c>
      <c r="M5" s="310">
        <v>269812.95899999997</v>
      </c>
      <c r="N5" s="315">
        <f>SUM(B5:M5)</f>
        <v>3060136.1399999997</v>
      </c>
    </row>
    <row r="6" spans="1:14" ht="20.100000000000001" customHeight="1" x14ac:dyDescent="0.25">
      <c r="A6" s="115" t="s">
        <v>162</v>
      </c>
      <c r="B6" s="310">
        <v>117712.6</v>
      </c>
      <c r="C6" s="310">
        <v>114571.83000000003</v>
      </c>
      <c r="D6" s="310">
        <v>123651.07000000007</v>
      </c>
      <c r="E6" s="310">
        <v>114386.42999999996</v>
      </c>
      <c r="F6" s="310">
        <v>116985.46000000011</v>
      </c>
      <c r="G6" s="310">
        <v>111463.54000000002</v>
      </c>
      <c r="H6" s="310">
        <v>121592.62000000005</v>
      </c>
      <c r="I6" s="310">
        <v>127667.08999999994</v>
      </c>
      <c r="J6" s="310">
        <v>126989.65</v>
      </c>
      <c r="K6" s="310">
        <v>134718.53999999995</v>
      </c>
      <c r="L6" s="310">
        <v>133837.09</v>
      </c>
      <c r="M6" s="310">
        <v>145307.97999999995</v>
      </c>
      <c r="N6" s="315">
        <f t="shared" ref="N6:N19" si="0">SUM(B6:M6)</f>
        <v>1488883.9000000004</v>
      </c>
    </row>
    <row r="7" spans="1:14" ht="20.100000000000001" customHeight="1" x14ac:dyDescent="0.25">
      <c r="A7" s="115" t="s">
        <v>163</v>
      </c>
      <c r="B7" s="310">
        <v>50833.479999999989</v>
      </c>
      <c r="C7" s="310">
        <v>50848.12000000001</v>
      </c>
      <c r="D7" s="310">
        <v>46825.240000000005</v>
      </c>
      <c r="E7" s="310">
        <v>40193.670000000035</v>
      </c>
      <c r="F7" s="310">
        <v>38286.900000000009</v>
      </c>
      <c r="G7" s="310">
        <v>35958.929999999986</v>
      </c>
      <c r="H7" s="310">
        <v>38127.07999999998</v>
      </c>
      <c r="I7" s="310">
        <v>37836.929999999978</v>
      </c>
      <c r="J7" s="310">
        <v>37519.479999999996</v>
      </c>
      <c r="K7" s="310">
        <v>40695.670000000013</v>
      </c>
      <c r="L7" s="310">
        <v>42284.478999999992</v>
      </c>
      <c r="M7" s="310">
        <v>47550.775000000016</v>
      </c>
      <c r="N7" s="315">
        <f t="shared" si="0"/>
        <v>506960.75400000002</v>
      </c>
    </row>
    <row r="8" spans="1:14" ht="20.100000000000001" customHeight="1" x14ac:dyDescent="0.25">
      <c r="A8" s="115" t="s">
        <v>184</v>
      </c>
      <c r="B8" s="310">
        <v>607.15999999999985</v>
      </c>
      <c r="C8" s="310">
        <v>528.24</v>
      </c>
      <c r="D8" s="310">
        <v>411.22999999999996</v>
      </c>
      <c r="E8" s="310">
        <v>421.34</v>
      </c>
      <c r="F8" s="310">
        <v>341.10999999999996</v>
      </c>
      <c r="G8" s="310">
        <v>245.61999999999998</v>
      </c>
      <c r="H8" s="310">
        <v>471.11</v>
      </c>
      <c r="I8" s="310">
        <v>344.28999999999996</v>
      </c>
      <c r="J8" s="310">
        <v>325.66000000000003</v>
      </c>
      <c r="K8" s="310">
        <v>402.04999999999995</v>
      </c>
      <c r="L8" s="310">
        <v>473.06</v>
      </c>
      <c r="M8" s="310">
        <v>373.33999999999992</v>
      </c>
      <c r="N8" s="315">
        <f t="shared" si="0"/>
        <v>4944.21</v>
      </c>
    </row>
    <row r="9" spans="1:14" ht="20.100000000000001" customHeight="1" x14ac:dyDescent="0.25">
      <c r="A9" s="115" t="s">
        <v>164</v>
      </c>
      <c r="B9" s="310">
        <v>150956.28499999997</v>
      </c>
      <c r="C9" s="310">
        <v>139535.57699999999</v>
      </c>
      <c r="D9" s="310">
        <v>136878.50899999999</v>
      </c>
      <c r="E9" s="310">
        <v>117396.54500000001</v>
      </c>
      <c r="F9" s="310">
        <v>118760.88</v>
      </c>
      <c r="G9" s="310">
        <v>103135.35399999999</v>
      </c>
      <c r="H9" s="310">
        <v>126437.70999999999</v>
      </c>
      <c r="I9" s="310">
        <v>123508.84299999999</v>
      </c>
      <c r="J9" s="310">
        <v>124878.773</v>
      </c>
      <c r="K9" s="310">
        <v>134375.834</v>
      </c>
      <c r="L9" s="310">
        <v>143440.71300000002</v>
      </c>
      <c r="M9" s="310">
        <v>132850.867</v>
      </c>
      <c r="N9" s="315">
        <f t="shared" si="0"/>
        <v>1552155.89</v>
      </c>
    </row>
    <row r="10" spans="1:14" ht="20.100000000000001" customHeight="1" x14ac:dyDescent="0.25">
      <c r="A10" s="115" t="s">
        <v>165</v>
      </c>
      <c r="B10" s="310">
        <v>641.55000000000007</v>
      </c>
      <c r="C10" s="310">
        <v>575.96999999999991</v>
      </c>
      <c r="D10" s="310">
        <v>1845.6199999999994</v>
      </c>
      <c r="E10" s="310">
        <v>6711.34</v>
      </c>
      <c r="F10" s="310">
        <v>31043.000000000011</v>
      </c>
      <c r="G10" s="310">
        <v>30610.980000000003</v>
      </c>
      <c r="H10" s="310">
        <v>33860.729999999989</v>
      </c>
      <c r="I10" s="310">
        <v>26737.69</v>
      </c>
      <c r="J10" s="310">
        <v>9400.9299999999985</v>
      </c>
      <c r="K10" s="310">
        <v>3134.2999999999988</v>
      </c>
      <c r="L10" s="310">
        <v>1534.180000000001</v>
      </c>
      <c r="M10" s="310">
        <v>682.31000000000029</v>
      </c>
      <c r="N10" s="315">
        <f t="shared" si="0"/>
        <v>146778.59999999998</v>
      </c>
    </row>
    <row r="11" spans="1:14" ht="20.100000000000001" customHeight="1" x14ac:dyDescent="0.25">
      <c r="A11" s="115" t="s">
        <v>166</v>
      </c>
      <c r="B11" s="310">
        <v>7096.52</v>
      </c>
      <c r="C11" s="310">
        <v>10201.289999999999</v>
      </c>
      <c r="D11" s="310">
        <v>7290.93</v>
      </c>
      <c r="E11" s="310">
        <v>4573.5299999999988</v>
      </c>
      <c r="F11" s="310">
        <v>4056.76</v>
      </c>
      <c r="G11" s="310">
        <v>6418.7099999999991</v>
      </c>
      <c r="H11" s="310">
        <v>4514.1899999999996</v>
      </c>
      <c r="I11" s="310">
        <v>6113.1500000000005</v>
      </c>
      <c r="J11" s="310">
        <v>1618.3</v>
      </c>
      <c r="K11" s="310">
        <v>5086.2200000000012</v>
      </c>
      <c r="L11" s="310">
        <v>4118.18</v>
      </c>
      <c r="M11" s="310">
        <v>8421.5399999999991</v>
      </c>
      <c r="N11" s="315">
        <f t="shared" si="0"/>
        <v>69509.320000000007</v>
      </c>
    </row>
    <row r="12" spans="1:14" ht="20.100000000000001" customHeight="1" x14ac:dyDescent="0.25">
      <c r="A12" s="115" t="s">
        <v>167</v>
      </c>
      <c r="B12" s="310">
        <v>240.1</v>
      </c>
      <c r="C12" s="310">
        <v>320.44</v>
      </c>
      <c r="D12" s="310">
        <v>213.61</v>
      </c>
      <c r="E12" s="310">
        <v>240.4</v>
      </c>
      <c r="F12" s="310">
        <v>266.97000000000003</v>
      </c>
      <c r="G12" s="310">
        <v>160.26</v>
      </c>
      <c r="H12" s="310">
        <v>186.85</v>
      </c>
      <c r="I12" s="310">
        <v>240.34</v>
      </c>
      <c r="J12" s="310">
        <v>319.43</v>
      </c>
      <c r="K12" s="310">
        <v>293.66000000000003</v>
      </c>
      <c r="L12" s="310">
        <v>267.38</v>
      </c>
      <c r="M12" s="310">
        <v>346.5</v>
      </c>
      <c r="N12" s="315">
        <f t="shared" si="0"/>
        <v>3095.9399999999996</v>
      </c>
    </row>
    <row r="13" spans="1:14" ht="20.100000000000001" customHeight="1" x14ac:dyDescent="0.25">
      <c r="A13" s="115" t="s">
        <v>168</v>
      </c>
      <c r="B13" s="310">
        <v>30232.820000000007</v>
      </c>
      <c r="C13" s="310">
        <v>27916.059999999998</v>
      </c>
      <c r="D13" s="310">
        <v>33366.759999999995</v>
      </c>
      <c r="E13" s="310">
        <v>33639.729999999996</v>
      </c>
      <c r="F13" s="310">
        <v>36280.75</v>
      </c>
      <c r="G13" s="310">
        <v>34203.729999999989</v>
      </c>
      <c r="H13" s="310">
        <v>34735.360000000001</v>
      </c>
      <c r="I13" s="310">
        <v>27508.130000000005</v>
      </c>
      <c r="J13" s="310">
        <v>29480.15</v>
      </c>
      <c r="K13" s="310">
        <v>27925.960000000003</v>
      </c>
      <c r="L13" s="310">
        <v>27610.389999999996</v>
      </c>
      <c r="M13" s="310">
        <v>25899.929999999997</v>
      </c>
      <c r="N13" s="315">
        <f t="shared" si="0"/>
        <v>368799.77</v>
      </c>
    </row>
    <row r="14" spans="1:14" ht="20.100000000000001" customHeight="1" x14ac:dyDescent="0.25">
      <c r="A14" s="115" t="s">
        <v>169</v>
      </c>
      <c r="B14" s="310">
        <v>428864.9599999999</v>
      </c>
      <c r="C14" s="310">
        <v>428829.27000000031</v>
      </c>
      <c r="D14" s="310">
        <v>433553.60000000015</v>
      </c>
      <c r="E14" s="310">
        <v>434128.48000000016</v>
      </c>
      <c r="F14" s="310">
        <v>420013.14999999979</v>
      </c>
      <c r="G14" s="310">
        <v>372919.38000000024</v>
      </c>
      <c r="H14" s="310">
        <v>422333.03999999986</v>
      </c>
      <c r="I14" s="310">
        <v>441028.89000000025</v>
      </c>
      <c r="J14" s="310">
        <v>384733.71000000008</v>
      </c>
      <c r="K14" s="310">
        <v>454868.1299999996</v>
      </c>
      <c r="L14" s="310">
        <v>440298.62</v>
      </c>
      <c r="M14" s="310">
        <v>459765.02000000014</v>
      </c>
      <c r="N14" s="315">
        <f t="shared" si="0"/>
        <v>5121336.2500000009</v>
      </c>
    </row>
    <row r="15" spans="1:14" ht="20.100000000000001" customHeight="1" x14ac:dyDescent="0.25">
      <c r="A15" s="115" t="s">
        <v>304</v>
      </c>
      <c r="B15" s="310">
        <v>451772.85600000009</v>
      </c>
      <c r="C15" s="310">
        <v>431747.7509999997</v>
      </c>
      <c r="D15" s="310">
        <v>431298.60500000027</v>
      </c>
      <c r="E15" s="310">
        <v>430704.4059999999</v>
      </c>
      <c r="F15" s="310">
        <v>440779.82000000012</v>
      </c>
      <c r="G15" s="310">
        <v>404159.33200000005</v>
      </c>
      <c r="H15" s="310">
        <v>439566.04399999988</v>
      </c>
      <c r="I15" s="310">
        <v>451215.10400000005</v>
      </c>
      <c r="J15" s="310">
        <v>421299.28099999984</v>
      </c>
      <c r="K15" s="310">
        <v>462416.92000000004</v>
      </c>
      <c r="L15" s="310">
        <v>455903.15400000004</v>
      </c>
      <c r="M15" s="310">
        <v>472870.65599999996</v>
      </c>
      <c r="N15" s="315">
        <f t="shared" si="0"/>
        <v>5293733.9289999995</v>
      </c>
    </row>
    <row r="16" spans="1:14" ht="20.100000000000001" customHeight="1" x14ac:dyDescent="0.25">
      <c r="A16" s="115" t="s">
        <v>305</v>
      </c>
      <c r="B16" s="310">
        <v>0</v>
      </c>
      <c r="C16" s="310">
        <v>0</v>
      </c>
      <c r="D16" s="310">
        <v>0</v>
      </c>
      <c r="E16" s="310">
        <v>0</v>
      </c>
      <c r="F16" s="310">
        <v>0</v>
      </c>
      <c r="G16" s="310">
        <v>0</v>
      </c>
      <c r="H16" s="310">
        <v>0</v>
      </c>
      <c r="I16" s="310">
        <v>0</v>
      </c>
      <c r="J16" s="310">
        <v>0</v>
      </c>
      <c r="K16" s="310">
        <v>0</v>
      </c>
      <c r="L16" s="310">
        <v>0</v>
      </c>
      <c r="M16" s="310">
        <v>0</v>
      </c>
      <c r="N16" s="315">
        <f t="shared" si="0"/>
        <v>0</v>
      </c>
    </row>
    <row r="17" spans="1:14" ht="20.100000000000001" customHeight="1" x14ac:dyDescent="0.25">
      <c r="A17" s="115" t="s">
        <v>175</v>
      </c>
      <c r="B17" s="310">
        <v>7477.03</v>
      </c>
      <c r="C17" s="310">
        <v>7040.3100000000013</v>
      </c>
      <c r="D17" s="310">
        <v>7842.95</v>
      </c>
      <c r="E17" s="310">
        <v>8215.31</v>
      </c>
      <c r="F17" s="310">
        <v>26853.07</v>
      </c>
      <c r="G17" s="310">
        <v>25286.639999999996</v>
      </c>
      <c r="H17" s="310">
        <v>28883.18</v>
      </c>
      <c r="I17" s="310">
        <v>25806.79</v>
      </c>
      <c r="J17" s="310">
        <v>25665.55</v>
      </c>
      <c r="K17" s="310">
        <v>17577.16</v>
      </c>
      <c r="L17" s="310">
        <v>10078.99</v>
      </c>
      <c r="M17" s="310">
        <v>9910.75</v>
      </c>
      <c r="N17" s="315">
        <f t="shared" si="0"/>
        <v>200637.72999999998</v>
      </c>
    </row>
    <row r="18" spans="1:14" ht="20.100000000000001" customHeight="1" x14ac:dyDescent="0.25">
      <c r="A18" s="115" t="s">
        <v>388</v>
      </c>
      <c r="B18" s="310">
        <v>3359.1790000000005</v>
      </c>
      <c r="C18" s="310">
        <v>4158.5450000000001</v>
      </c>
      <c r="D18" s="310">
        <v>0</v>
      </c>
      <c r="E18" s="310">
        <v>2246.44</v>
      </c>
      <c r="F18" s="310">
        <v>1117</v>
      </c>
      <c r="G18" s="310">
        <v>0</v>
      </c>
      <c r="H18" s="310">
        <v>833.601</v>
      </c>
      <c r="I18" s="310">
        <v>484.017</v>
      </c>
      <c r="J18" s="310">
        <v>0</v>
      </c>
      <c r="K18" s="310">
        <v>0</v>
      </c>
      <c r="L18" s="310">
        <v>0</v>
      </c>
      <c r="M18" s="310">
        <v>285.21799999999996</v>
      </c>
      <c r="N18" s="315">
        <f t="shared" si="0"/>
        <v>12484.000000000002</v>
      </c>
    </row>
    <row r="19" spans="1:14" ht="20.100000000000001" customHeight="1" x14ac:dyDescent="0.25">
      <c r="A19" s="200" t="s">
        <v>15</v>
      </c>
      <c r="B19" s="314">
        <f>SUM(B5:B18)</f>
        <v>1521991.7</v>
      </c>
      <c r="C19" s="314">
        <f t="shared" ref="C19:M19" si="1">SUM(C5:C18)</f>
        <v>1480821.0929999999</v>
      </c>
      <c r="D19" s="314">
        <f t="shared" si="1"/>
        <v>1492475.8840000005</v>
      </c>
      <c r="E19" s="314">
        <f t="shared" si="1"/>
        <v>1441663.7410000002</v>
      </c>
      <c r="F19" s="314">
        <f t="shared" si="1"/>
        <v>1484615.0100000002</v>
      </c>
      <c r="G19" s="314">
        <f t="shared" si="1"/>
        <v>1356059.8260000001</v>
      </c>
      <c r="H19" s="314">
        <f t="shared" si="1"/>
        <v>1500374.1049999995</v>
      </c>
      <c r="I19" s="314">
        <f t="shared" si="1"/>
        <v>1522091.8940000003</v>
      </c>
      <c r="J19" s="314">
        <f t="shared" si="1"/>
        <v>1404536.3440000003</v>
      </c>
      <c r="K19" s="314">
        <f t="shared" si="1"/>
        <v>1537863.1639999992</v>
      </c>
      <c r="L19" s="314">
        <f t="shared" si="1"/>
        <v>1512885.8269999998</v>
      </c>
      <c r="M19" s="314">
        <f t="shared" si="1"/>
        <v>1574077.8450000004</v>
      </c>
      <c r="N19" s="315">
        <f t="shared" si="0"/>
        <v>17829456.433000002</v>
      </c>
    </row>
    <row r="20" spans="1:14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8"/>
    </row>
    <row r="24" spans="1:14" x14ac:dyDescent="0.25">
      <c r="N24" s="27"/>
    </row>
    <row r="43" spans="2:14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L37"/>
  <sheetViews>
    <sheetView zoomScale="75" zoomScaleNormal="75" workbookViewId="0">
      <selection activeCell="I32" sqref="I32"/>
    </sheetView>
  </sheetViews>
  <sheetFormatPr baseColWidth="10" defaultColWidth="11.42578125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2" x14ac:dyDescent="0.25">
      <c r="A1" s="31" t="s">
        <v>478</v>
      </c>
      <c r="B1" s="12"/>
      <c r="C1" s="12"/>
      <c r="D1" s="12"/>
      <c r="E1" s="12"/>
      <c r="F1" s="12"/>
    </row>
    <row r="2" spans="1:12" x14ac:dyDescent="0.25">
      <c r="A2" s="12"/>
      <c r="B2" s="12"/>
      <c r="C2" s="12"/>
      <c r="D2" s="12"/>
      <c r="E2" s="12"/>
      <c r="F2" s="12"/>
    </row>
    <row r="3" spans="1:12" ht="15" customHeight="1" x14ac:dyDescent="0.25">
      <c r="A3" s="12" t="s">
        <v>316</v>
      </c>
      <c r="B3" s="12"/>
      <c r="C3" s="12"/>
      <c r="D3" s="12"/>
      <c r="E3" s="12"/>
      <c r="F3" s="12"/>
    </row>
    <row r="4" spans="1:12" ht="15" customHeight="1" x14ac:dyDescent="0.25">
      <c r="A4" s="12"/>
      <c r="B4" s="12"/>
      <c r="C4" s="12"/>
      <c r="D4" s="12"/>
      <c r="E4" s="12"/>
      <c r="F4" s="12"/>
    </row>
    <row r="5" spans="1:12" ht="15" customHeight="1" x14ac:dyDescent="0.25">
      <c r="A5" s="12"/>
      <c r="B5" s="12"/>
      <c r="C5" s="12"/>
      <c r="D5" s="12"/>
      <c r="E5" s="12"/>
      <c r="F5" s="12"/>
    </row>
    <row r="6" spans="1:12" ht="15" customHeight="1" x14ac:dyDescent="0.25">
      <c r="A6" s="201" t="s">
        <v>122</v>
      </c>
      <c r="B6" s="202" t="s">
        <v>1</v>
      </c>
      <c r="C6" s="201" t="s">
        <v>121</v>
      </c>
      <c r="D6" s="201" t="s">
        <v>16</v>
      </c>
      <c r="E6" s="201" t="s">
        <v>22</v>
      </c>
      <c r="F6" s="12"/>
    </row>
    <row r="7" spans="1:12" ht="15" customHeight="1" x14ac:dyDescent="0.25">
      <c r="A7" s="203"/>
      <c r="B7" s="204" t="s">
        <v>33</v>
      </c>
      <c r="C7" s="205" t="s">
        <v>34</v>
      </c>
      <c r="D7" s="205" t="s">
        <v>67</v>
      </c>
      <c r="E7" s="206"/>
      <c r="F7" s="12"/>
    </row>
    <row r="8" spans="1:12" ht="15" customHeight="1" x14ac:dyDescent="0.25">
      <c r="A8" s="107" t="s">
        <v>189</v>
      </c>
      <c r="B8" s="317">
        <f>+'36'!B17</f>
        <v>8231.4079999999994</v>
      </c>
      <c r="C8" s="317">
        <f>+'36'!C17</f>
        <v>11139.358999999999</v>
      </c>
      <c r="D8" s="317">
        <f>+'36'!D17</f>
        <v>0</v>
      </c>
      <c r="E8" s="312">
        <f t="shared" ref="E8:E15" si="0">SUM(B8:D8)</f>
        <v>19370.767</v>
      </c>
      <c r="F8" s="12"/>
      <c r="H8" s="27"/>
      <c r="I8" s="186"/>
      <c r="J8" s="27"/>
      <c r="K8" s="27"/>
      <c r="L8" s="27"/>
    </row>
    <row r="9" spans="1:12" ht="15" customHeight="1" x14ac:dyDescent="0.25">
      <c r="A9" s="107" t="s">
        <v>190</v>
      </c>
      <c r="B9" s="317">
        <f>+'36'!B34</f>
        <v>11584.563999999998</v>
      </c>
      <c r="C9" s="317">
        <f>+'36'!C34</f>
        <v>6252.9679999999998</v>
      </c>
      <c r="D9" s="317">
        <f>+'36'!D34</f>
        <v>0</v>
      </c>
      <c r="E9" s="312">
        <f t="shared" si="0"/>
        <v>17837.531999999999</v>
      </c>
      <c r="F9" s="12"/>
      <c r="H9" s="27"/>
      <c r="I9" s="186"/>
      <c r="J9" s="27"/>
      <c r="K9" s="27"/>
      <c r="L9" s="27"/>
    </row>
    <row r="10" spans="1:12" ht="15" customHeight="1" x14ac:dyDescent="0.25">
      <c r="A10" s="107" t="s">
        <v>191</v>
      </c>
      <c r="B10" s="317">
        <f>+'37'!B17</f>
        <v>25994.115999999998</v>
      </c>
      <c r="C10" s="317">
        <f>+'37'!C17</f>
        <v>37483.020000000011</v>
      </c>
      <c r="D10" s="317">
        <f>+'37'!D17</f>
        <v>0</v>
      </c>
      <c r="E10" s="312">
        <f t="shared" si="0"/>
        <v>63477.136000000013</v>
      </c>
      <c r="F10" s="12"/>
      <c r="H10" s="27"/>
      <c r="I10" s="186"/>
      <c r="J10" s="27"/>
      <c r="K10" s="27"/>
      <c r="L10" s="27"/>
    </row>
    <row r="11" spans="1:12" ht="15" customHeight="1" x14ac:dyDescent="0.25">
      <c r="A11" s="107" t="s">
        <v>192</v>
      </c>
      <c r="B11" s="317">
        <f>+'37'!B34</f>
        <v>14579.893999999997</v>
      </c>
      <c r="C11" s="317">
        <f>+'37'!C34</f>
        <v>5764.8960000000006</v>
      </c>
      <c r="D11" s="317">
        <f>+'37'!D34</f>
        <v>0</v>
      </c>
      <c r="E11" s="312">
        <f t="shared" si="0"/>
        <v>20344.789999999997</v>
      </c>
      <c r="F11" s="12"/>
      <c r="H11" s="27"/>
      <c r="I11" s="186"/>
      <c r="J11" s="27"/>
      <c r="K11" s="27"/>
      <c r="L11" s="27"/>
    </row>
    <row r="12" spans="1:12" ht="15" customHeight="1" x14ac:dyDescent="0.25">
      <c r="A12" s="107" t="s">
        <v>193</v>
      </c>
      <c r="B12" s="317">
        <f>+'38'!B17</f>
        <v>39394.856999999996</v>
      </c>
      <c r="C12" s="317">
        <f>+'38'!C17</f>
        <v>17423.53</v>
      </c>
      <c r="D12" s="317">
        <f>+'38'!D17</f>
        <v>0</v>
      </c>
      <c r="E12" s="312">
        <f t="shared" si="0"/>
        <v>56818.386999999995</v>
      </c>
      <c r="F12" s="12"/>
      <c r="H12" s="27"/>
      <c r="I12" s="186"/>
      <c r="J12" s="27"/>
      <c r="K12" s="27"/>
      <c r="L12" s="27"/>
    </row>
    <row r="13" spans="1:12" ht="15" customHeight="1" x14ac:dyDescent="0.25">
      <c r="A13" s="107" t="s">
        <v>194</v>
      </c>
      <c r="B13" s="317">
        <f>+'38'!B34</f>
        <v>108646.40499999998</v>
      </c>
      <c r="C13" s="317">
        <f>+'38'!C34</f>
        <v>46496.833999999995</v>
      </c>
      <c r="D13" s="317">
        <f>+'38'!D34</f>
        <v>0</v>
      </c>
      <c r="E13" s="312">
        <f t="shared" si="0"/>
        <v>155143.23899999997</v>
      </c>
      <c r="F13" s="12"/>
      <c r="H13" s="27"/>
      <c r="I13" s="186"/>
      <c r="J13" s="27"/>
      <c r="K13" s="27"/>
      <c r="L13" s="27"/>
    </row>
    <row r="14" spans="1:12" ht="15" customHeight="1" x14ac:dyDescent="0.25">
      <c r="A14" s="107" t="s">
        <v>195</v>
      </c>
      <c r="B14" s="317">
        <f>+'39'!B17</f>
        <v>66995.243000000002</v>
      </c>
      <c r="C14" s="317">
        <f>+'39'!C17</f>
        <v>63721.238999999994</v>
      </c>
      <c r="D14" s="317">
        <f>+'39'!D17</f>
        <v>0</v>
      </c>
      <c r="E14" s="312">
        <f t="shared" si="0"/>
        <v>130716.48199999999</v>
      </c>
      <c r="F14" s="12"/>
      <c r="H14" s="27"/>
      <c r="I14" s="186"/>
      <c r="J14" s="27"/>
      <c r="K14" s="27"/>
      <c r="L14" s="27"/>
    </row>
    <row r="15" spans="1:12" s="163" customFormat="1" ht="15" customHeight="1" x14ac:dyDescent="0.25">
      <c r="A15" s="164" t="s">
        <v>196</v>
      </c>
      <c r="B15" s="317">
        <f>+'39'!B34</f>
        <v>67221.892000000007</v>
      </c>
      <c r="C15" s="317">
        <f>+'39'!C34</f>
        <v>46706.652999999991</v>
      </c>
      <c r="D15" s="317">
        <f>+'39'!D34</f>
        <v>0</v>
      </c>
      <c r="E15" s="312">
        <f t="shared" si="0"/>
        <v>113928.545</v>
      </c>
      <c r="F15" s="162"/>
      <c r="H15" s="27"/>
      <c r="I15" s="186"/>
      <c r="J15" s="27"/>
      <c r="K15" s="27"/>
      <c r="L15" s="27"/>
    </row>
    <row r="16" spans="1:12" s="163" customFormat="1" ht="15" customHeight="1" x14ac:dyDescent="0.25">
      <c r="A16" s="164" t="s">
        <v>395</v>
      </c>
      <c r="B16" s="317">
        <f>'40'!B17</f>
        <v>25861.579000000002</v>
      </c>
      <c r="C16" s="317">
        <f>'40'!C17</f>
        <v>11719.946999999998</v>
      </c>
      <c r="D16" s="317">
        <f>'40'!D17</f>
        <v>0</v>
      </c>
      <c r="E16" s="312">
        <f t="shared" ref="E16:E23" si="1">SUM(B16:D16)</f>
        <v>37581.525999999998</v>
      </c>
      <c r="F16" s="162"/>
      <c r="H16" s="27"/>
      <c r="I16" s="186"/>
      <c r="J16" s="27"/>
      <c r="K16" s="27"/>
      <c r="L16" s="27"/>
    </row>
    <row r="17" spans="1:12" ht="15" customHeight="1" x14ac:dyDescent="0.25">
      <c r="A17" s="107" t="s">
        <v>197</v>
      </c>
      <c r="B17" s="317">
        <f>'40'!B34</f>
        <v>67920.608999999997</v>
      </c>
      <c r="C17" s="317">
        <f>'40'!C34</f>
        <v>62972.865999999995</v>
      </c>
      <c r="D17" s="317">
        <f>'40'!D34</f>
        <v>0</v>
      </c>
      <c r="E17" s="312">
        <f t="shared" si="1"/>
        <v>130893.47499999999</v>
      </c>
      <c r="F17" s="12"/>
      <c r="H17" s="27"/>
      <c r="I17" s="186"/>
      <c r="J17" s="27"/>
      <c r="K17" s="27"/>
      <c r="L17" s="27"/>
    </row>
    <row r="18" spans="1:12" ht="15" customHeight="1" x14ac:dyDescent="0.25">
      <c r="A18" s="107" t="s">
        <v>198</v>
      </c>
      <c r="B18" s="317">
        <f>'41'!B17</f>
        <v>44658.745000000003</v>
      </c>
      <c r="C18" s="317">
        <f>'41'!C17</f>
        <v>24548.845000000001</v>
      </c>
      <c r="D18" s="317">
        <f>'41'!D17</f>
        <v>0</v>
      </c>
      <c r="E18" s="312">
        <f t="shared" si="1"/>
        <v>69207.59</v>
      </c>
      <c r="F18" s="12"/>
      <c r="H18" s="27"/>
      <c r="I18" s="186"/>
      <c r="J18" s="27"/>
      <c r="K18" s="27"/>
      <c r="L18" s="27"/>
    </row>
    <row r="19" spans="1:12" ht="15" customHeight="1" x14ac:dyDescent="0.25">
      <c r="A19" s="107" t="s">
        <v>199</v>
      </c>
      <c r="B19" s="317">
        <f>'41'!B34</f>
        <v>18494.460999999999</v>
      </c>
      <c r="C19" s="317">
        <f>'41'!C34</f>
        <v>16441.941000000003</v>
      </c>
      <c r="D19" s="317">
        <f>'41'!D34</f>
        <v>0</v>
      </c>
      <c r="E19" s="312">
        <f t="shared" si="1"/>
        <v>34936.402000000002</v>
      </c>
      <c r="F19" s="12"/>
      <c r="H19" s="27"/>
      <c r="I19" s="186"/>
      <c r="J19" s="27"/>
      <c r="K19" s="27"/>
      <c r="L19" s="27"/>
    </row>
    <row r="20" spans="1:12" ht="15" customHeight="1" x14ac:dyDescent="0.25">
      <c r="A20" s="107" t="s">
        <v>200</v>
      </c>
      <c r="B20" s="317">
        <f>'42_1'!B17</f>
        <v>43696.881000000001</v>
      </c>
      <c r="C20" s="317">
        <f>'42_1'!C17</f>
        <v>52741.173999999999</v>
      </c>
      <c r="D20" s="317">
        <f>'42_1'!D17</f>
        <v>0</v>
      </c>
      <c r="E20" s="312">
        <f t="shared" si="1"/>
        <v>96438.054999999993</v>
      </c>
      <c r="F20" s="12"/>
      <c r="H20" s="27"/>
      <c r="I20" s="186"/>
      <c r="J20" s="27"/>
      <c r="K20" s="27"/>
      <c r="L20" s="27"/>
    </row>
    <row r="21" spans="1:12" ht="15" customHeight="1" x14ac:dyDescent="0.25">
      <c r="A21" s="107" t="s">
        <v>201</v>
      </c>
      <c r="B21" s="317">
        <f>'42_1'!B34</f>
        <v>8040.8319999999994</v>
      </c>
      <c r="C21" s="317">
        <f>'42_1'!C34</f>
        <v>7155.1589999999997</v>
      </c>
      <c r="D21" s="317">
        <f>'42_1'!D34</f>
        <v>0</v>
      </c>
      <c r="E21" s="312">
        <f t="shared" si="1"/>
        <v>15195.990999999998</v>
      </c>
      <c r="F21" s="12"/>
      <c r="H21" s="27"/>
      <c r="I21" s="186"/>
      <c r="J21" s="27"/>
      <c r="K21" s="27"/>
      <c r="L21" s="27"/>
    </row>
    <row r="22" spans="1:12" ht="15" customHeight="1" x14ac:dyDescent="0.25">
      <c r="A22" s="107" t="s">
        <v>202</v>
      </c>
      <c r="B22" s="317">
        <f>'42_2'!B17</f>
        <v>1282.48</v>
      </c>
      <c r="C22" s="317">
        <f>'42_2'!C17</f>
        <v>8248.489999999998</v>
      </c>
      <c r="D22" s="317">
        <f>'42_2'!D17</f>
        <v>0</v>
      </c>
      <c r="E22" s="312">
        <f t="shared" si="1"/>
        <v>9530.9699999999975</v>
      </c>
      <c r="F22" s="12"/>
      <c r="H22" s="27"/>
      <c r="I22" s="186"/>
      <c r="J22" s="27"/>
      <c r="K22" s="27"/>
      <c r="L22" s="27"/>
    </row>
    <row r="23" spans="1:12" ht="15" customHeight="1" x14ac:dyDescent="0.25">
      <c r="A23" s="107" t="s">
        <v>35</v>
      </c>
      <c r="B23" s="317">
        <f>'42_2'!B34</f>
        <v>346472.32900000003</v>
      </c>
      <c r="C23" s="317">
        <f>'42_2'!C34</f>
        <v>147168.09200000003</v>
      </c>
      <c r="D23" s="317">
        <f>'42_2'!D34</f>
        <v>0</v>
      </c>
      <c r="E23" s="312">
        <f t="shared" si="1"/>
        <v>493640.42100000009</v>
      </c>
      <c r="F23" s="12"/>
      <c r="H23" s="27"/>
      <c r="I23" s="186"/>
      <c r="J23" s="27"/>
      <c r="K23" s="27"/>
      <c r="L23" s="27"/>
    </row>
    <row r="24" spans="1:12" ht="15" customHeight="1" x14ac:dyDescent="0.25">
      <c r="A24" s="207" t="s">
        <v>15</v>
      </c>
      <c r="B24" s="312">
        <f>SUM(B8:B23)</f>
        <v>899076.29500000004</v>
      </c>
      <c r="C24" s="312">
        <f>SUM(C8:C23)</f>
        <v>565985.01300000004</v>
      </c>
      <c r="D24" s="312">
        <f>SUM(D8:D23)</f>
        <v>0</v>
      </c>
      <c r="E24" s="312">
        <f>SUM(E8:E23)</f>
        <v>1465061.3080000002</v>
      </c>
      <c r="F24" s="12"/>
      <c r="G24" s="20"/>
      <c r="H24" s="20"/>
      <c r="I24" s="186"/>
      <c r="J24" s="27"/>
    </row>
    <row r="25" spans="1:12" ht="15" customHeight="1" x14ac:dyDescent="0.25">
      <c r="A25" s="12"/>
      <c r="B25" s="12"/>
      <c r="C25" s="12"/>
      <c r="D25" s="12"/>
      <c r="E25" s="12"/>
      <c r="F25" s="12"/>
    </row>
    <row r="26" spans="1:12" ht="15" customHeight="1" x14ac:dyDescent="0.25">
      <c r="A26" s="91" t="s">
        <v>17</v>
      </c>
      <c r="B26" s="12"/>
      <c r="C26" s="12"/>
      <c r="D26" s="12"/>
      <c r="E26" s="12"/>
      <c r="F26" s="12"/>
      <c r="G26" s="27"/>
    </row>
    <row r="27" spans="1:12" ht="15" customHeight="1" x14ac:dyDescent="0.25">
      <c r="A27" s="92" t="s">
        <v>20</v>
      </c>
      <c r="B27" s="12"/>
      <c r="C27" s="12"/>
      <c r="D27" s="12"/>
      <c r="E27" s="12"/>
      <c r="F27" s="12"/>
    </row>
    <row r="28" spans="1:12" ht="15" customHeight="1" x14ac:dyDescent="0.25">
      <c r="A28" s="92" t="s">
        <v>21</v>
      </c>
    </row>
    <row r="29" spans="1:12" ht="15" customHeight="1" x14ac:dyDescent="0.25">
      <c r="A29" s="92" t="s">
        <v>18</v>
      </c>
    </row>
    <row r="30" spans="1:12" ht="15" customHeight="1" x14ac:dyDescent="0.25">
      <c r="A30" s="75" t="s">
        <v>19</v>
      </c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8"/>
  <dimension ref="A1:R67"/>
  <sheetViews>
    <sheetView workbookViewId="0">
      <selection activeCell="I32" sqref="I32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599" t="s">
        <v>488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</row>
    <row r="2" spans="1:18" ht="15.75" x14ac:dyDescent="0.2">
      <c r="A2" s="600" t="s">
        <v>408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</row>
    <row r="4" spans="1:18" ht="15" x14ac:dyDescent="0.2">
      <c r="A4" s="498"/>
      <c r="B4" s="498"/>
    </row>
    <row r="5" spans="1:18" ht="15" x14ac:dyDescent="0.2">
      <c r="A5" s="430"/>
      <c r="B5" s="430"/>
      <c r="C5" s="499" t="s">
        <v>464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</row>
    <row r="6" spans="1:18" ht="47.25" x14ac:dyDescent="0.2">
      <c r="A6" s="497" t="s">
        <v>401</v>
      </c>
      <c r="B6" s="497" t="s">
        <v>402</v>
      </c>
      <c r="C6" s="497" t="s">
        <v>425</v>
      </c>
      <c r="D6" s="497" t="s">
        <v>499</v>
      </c>
      <c r="E6" s="497" t="s">
        <v>426</v>
      </c>
      <c r="F6" s="497" t="s">
        <v>500</v>
      </c>
      <c r="G6" s="497" t="s">
        <v>427</v>
      </c>
      <c r="H6" s="497" t="s">
        <v>501</v>
      </c>
      <c r="I6" s="497" t="s">
        <v>428</v>
      </c>
      <c r="J6" s="497" t="s">
        <v>502</v>
      </c>
      <c r="K6" s="497" t="s">
        <v>429</v>
      </c>
      <c r="L6" s="497" t="s">
        <v>503</v>
      </c>
      <c r="M6" s="497" t="s">
        <v>504</v>
      </c>
      <c r="N6" s="497" t="s">
        <v>430</v>
      </c>
      <c r="O6" s="497" t="s">
        <v>409</v>
      </c>
      <c r="P6" s="497" t="s">
        <v>410</v>
      </c>
      <c r="Q6" s="497" t="s">
        <v>411</v>
      </c>
      <c r="R6" s="497" t="s">
        <v>412</v>
      </c>
    </row>
    <row r="7" spans="1:18" ht="15.75" x14ac:dyDescent="0.2">
      <c r="A7" s="430" t="s">
        <v>505</v>
      </c>
      <c r="B7" s="431" t="s">
        <v>28</v>
      </c>
      <c r="C7" s="432">
        <v>0.01</v>
      </c>
      <c r="D7" s="432">
        <v>0</v>
      </c>
      <c r="E7" s="432">
        <v>837.48499999999945</v>
      </c>
      <c r="F7" s="432">
        <v>1.4849999999999999</v>
      </c>
      <c r="G7" s="432">
        <v>3297.713999999999</v>
      </c>
      <c r="H7" s="432">
        <v>0.82500000000000018</v>
      </c>
      <c r="I7" s="432">
        <v>11920.714999999997</v>
      </c>
      <c r="J7" s="432">
        <v>6.1049999999999986</v>
      </c>
      <c r="K7" s="432">
        <v>4521.4499999999971</v>
      </c>
      <c r="L7" s="432">
        <v>3.6449999999999996</v>
      </c>
      <c r="M7" s="432">
        <v>1156.77</v>
      </c>
      <c r="N7" s="432">
        <v>1217.2150000000001</v>
      </c>
      <c r="O7" s="432">
        <v>7403.7930000000024</v>
      </c>
      <c r="P7" s="432">
        <v>21746.204000000005</v>
      </c>
      <c r="Q7" s="432">
        <v>8621.0080000000016</v>
      </c>
      <c r="R7" s="432">
        <v>30367.211999999981</v>
      </c>
    </row>
    <row r="8" spans="1:18" ht="15.75" x14ac:dyDescent="0.2">
      <c r="A8" s="430"/>
      <c r="B8" s="431" t="s">
        <v>30</v>
      </c>
      <c r="C8" s="432">
        <v>0</v>
      </c>
      <c r="D8" s="432">
        <v>0</v>
      </c>
      <c r="E8" s="432">
        <v>0</v>
      </c>
      <c r="F8" s="432">
        <v>0</v>
      </c>
      <c r="G8" s="432">
        <v>0</v>
      </c>
      <c r="H8" s="432">
        <v>0</v>
      </c>
      <c r="I8" s="432">
        <v>0</v>
      </c>
      <c r="J8" s="432">
        <v>0</v>
      </c>
      <c r="K8" s="432">
        <v>0</v>
      </c>
      <c r="L8" s="432">
        <v>0</v>
      </c>
      <c r="M8" s="432">
        <v>0</v>
      </c>
      <c r="N8" s="432">
        <v>0</v>
      </c>
      <c r="O8" s="432">
        <v>20195.983000000004</v>
      </c>
      <c r="P8" s="432">
        <v>0</v>
      </c>
      <c r="Q8" s="432">
        <v>20195.983000000004</v>
      </c>
      <c r="R8" s="432">
        <v>20195.983000000004</v>
      </c>
    </row>
    <row r="9" spans="1:18" ht="15.75" x14ac:dyDescent="0.2">
      <c r="A9" s="430"/>
      <c r="B9" s="431" t="s">
        <v>27</v>
      </c>
      <c r="C9" s="432">
        <v>0</v>
      </c>
      <c r="D9" s="432">
        <v>0</v>
      </c>
      <c r="E9" s="432">
        <v>1280.957000000001</v>
      </c>
      <c r="F9" s="432">
        <v>5.27</v>
      </c>
      <c r="G9" s="432">
        <v>4370.364999999998</v>
      </c>
      <c r="H9" s="432">
        <v>8.791999999999998</v>
      </c>
      <c r="I9" s="432">
        <v>24580.719999999983</v>
      </c>
      <c r="J9" s="432">
        <v>65.370000000000047</v>
      </c>
      <c r="K9" s="432">
        <v>4957.4189999999981</v>
      </c>
      <c r="L9" s="432">
        <v>39.69</v>
      </c>
      <c r="M9" s="432">
        <v>797.72699999999941</v>
      </c>
      <c r="N9" s="432">
        <v>0</v>
      </c>
      <c r="O9" s="432">
        <v>6863.366</v>
      </c>
      <c r="P9" s="432">
        <v>36106.31</v>
      </c>
      <c r="Q9" s="432">
        <v>6863.366</v>
      </c>
      <c r="R9" s="432">
        <v>42969.676000000014</v>
      </c>
    </row>
    <row r="10" spans="1:18" ht="15.75" x14ac:dyDescent="0.2">
      <c r="A10" s="430"/>
      <c r="B10" s="431" t="s">
        <v>403</v>
      </c>
      <c r="C10" s="432">
        <v>0</v>
      </c>
      <c r="D10" s="432">
        <v>0</v>
      </c>
      <c r="E10" s="432">
        <v>7.4799999999999986</v>
      </c>
      <c r="F10" s="432">
        <v>0</v>
      </c>
      <c r="G10" s="432">
        <v>43.994</v>
      </c>
      <c r="H10" s="432">
        <v>0</v>
      </c>
      <c r="I10" s="432">
        <v>297.875</v>
      </c>
      <c r="J10" s="432">
        <v>0</v>
      </c>
      <c r="K10" s="432">
        <v>202.23500000000001</v>
      </c>
      <c r="L10" s="432">
        <v>0</v>
      </c>
      <c r="M10" s="432">
        <v>0.81</v>
      </c>
      <c r="N10" s="432">
        <v>0</v>
      </c>
      <c r="O10" s="432">
        <v>489.48400000000004</v>
      </c>
      <c r="P10" s="432">
        <v>552.39400000000001</v>
      </c>
      <c r="Q10" s="432">
        <v>489.48400000000004</v>
      </c>
      <c r="R10" s="432">
        <v>1041.8779999999997</v>
      </c>
    </row>
    <row r="11" spans="1:18" ht="15.75" x14ac:dyDescent="0.2">
      <c r="A11" s="436" t="s">
        <v>506</v>
      </c>
      <c r="B11" s="436"/>
      <c r="C11" s="437">
        <v>0.01</v>
      </c>
      <c r="D11" s="437">
        <v>0</v>
      </c>
      <c r="E11" s="437">
        <v>2125.9220000000005</v>
      </c>
      <c r="F11" s="437">
        <v>6.754999999999999</v>
      </c>
      <c r="G11" s="437">
        <v>7712.0729999999967</v>
      </c>
      <c r="H11" s="437">
        <v>9.6169999999999973</v>
      </c>
      <c r="I11" s="437">
        <v>36799.309999999983</v>
      </c>
      <c r="J11" s="437">
        <v>71.475000000000051</v>
      </c>
      <c r="K11" s="437">
        <v>9681.1039999999957</v>
      </c>
      <c r="L11" s="437">
        <v>43.334999999999994</v>
      </c>
      <c r="M11" s="437">
        <v>1955.3069999999993</v>
      </c>
      <c r="N11" s="437">
        <v>1217.2150000000001</v>
      </c>
      <c r="O11" s="437">
        <v>34952.626000000004</v>
      </c>
      <c r="P11" s="437">
        <v>58404.908000000003</v>
      </c>
      <c r="Q11" s="437">
        <v>36169.841</v>
      </c>
      <c r="R11" s="437">
        <v>94574.748999999996</v>
      </c>
    </row>
    <row r="12" spans="1:18" ht="15.75" x14ac:dyDescent="0.2">
      <c r="A12" s="430" t="s">
        <v>507</v>
      </c>
      <c r="B12" s="431" t="s">
        <v>28</v>
      </c>
      <c r="C12" s="432">
        <v>0</v>
      </c>
      <c r="D12" s="432">
        <v>0</v>
      </c>
      <c r="E12" s="432">
        <v>789.58000000000015</v>
      </c>
      <c r="F12" s="432">
        <v>1.4849999999999999</v>
      </c>
      <c r="G12" s="432">
        <v>2786.6929999999998</v>
      </c>
      <c r="H12" s="432">
        <v>1.3860000000000001</v>
      </c>
      <c r="I12" s="432">
        <v>10908.544999999995</v>
      </c>
      <c r="J12" s="432">
        <v>6.0150000000000006</v>
      </c>
      <c r="K12" s="432">
        <v>4195.7250000000013</v>
      </c>
      <c r="L12" s="432">
        <v>4.7699999999999996</v>
      </c>
      <c r="M12" s="432">
        <v>1102.694999999999</v>
      </c>
      <c r="N12" s="432">
        <v>1114.6640000000002</v>
      </c>
      <c r="O12" s="432">
        <v>6748.8560000000098</v>
      </c>
      <c r="P12" s="432">
        <v>19796.894000000004</v>
      </c>
      <c r="Q12" s="432">
        <v>7863.5200000000077</v>
      </c>
      <c r="R12" s="432">
        <v>27660.413999999975</v>
      </c>
    </row>
    <row r="13" spans="1:18" ht="15.75" x14ac:dyDescent="0.2">
      <c r="A13" s="430"/>
      <c r="B13" s="431" t="s">
        <v>30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2">
        <v>0</v>
      </c>
      <c r="O13" s="432">
        <v>26184.451999999976</v>
      </c>
      <c r="P13" s="432">
        <v>0</v>
      </c>
      <c r="Q13" s="432">
        <v>26184.451999999976</v>
      </c>
      <c r="R13" s="432">
        <v>26184.451999999976</v>
      </c>
    </row>
    <row r="14" spans="1:18" ht="15.75" x14ac:dyDescent="0.2">
      <c r="A14" s="430"/>
      <c r="B14" s="431" t="s">
        <v>27</v>
      </c>
      <c r="C14" s="432">
        <v>0</v>
      </c>
      <c r="D14" s="432">
        <v>0</v>
      </c>
      <c r="E14" s="432">
        <v>1224.9359999999997</v>
      </c>
      <c r="F14" s="432">
        <v>5.6299999999999981</v>
      </c>
      <c r="G14" s="432">
        <v>3727.7250000000004</v>
      </c>
      <c r="H14" s="432">
        <v>7.2930000000000028</v>
      </c>
      <c r="I14" s="432">
        <v>22003.459999999992</v>
      </c>
      <c r="J14" s="432">
        <v>58.920000000000023</v>
      </c>
      <c r="K14" s="432">
        <v>4327.1290000000026</v>
      </c>
      <c r="L14" s="432">
        <v>39.91500000000002</v>
      </c>
      <c r="M14" s="432">
        <v>786.18199999999979</v>
      </c>
      <c r="N14" s="432">
        <v>0</v>
      </c>
      <c r="O14" s="432">
        <v>6331.7770000000019</v>
      </c>
      <c r="P14" s="432">
        <v>32181.190000000013</v>
      </c>
      <c r="Q14" s="432">
        <v>6331.7770000000019</v>
      </c>
      <c r="R14" s="432">
        <v>38512.967000000048</v>
      </c>
    </row>
    <row r="15" spans="1:18" ht="15.75" x14ac:dyDescent="0.2">
      <c r="A15" s="433"/>
      <c r="B15" s="431" t="s">
        <v>403</v>
      </c>
      <c r="C15" s="432">
        <v>0</v>
      </c>
      <c r="D15" s="432">
        <v>0</v>
      </c>
      <c r="E15" s="432">
        <v>7.2849999999999984</v>
      </c>
      <c r="F15" s="432">
        <v>0</v>
      </c>
      <c r="G15" s="432">
        <v>37.432999999999993</v>
      </c>
      <c r="H15" s="432">
        <v>0</v>
      </c>
      <c r="I15" s="432">
        <v>269.62999999999994</v>
      </c>
      <c r="J15" s="432">
        <v>0</v>
      </c>
      <c r="K15" s="432">
        <v>186.39</v>
      </c>
      <c r="L15" s="432">
        <v>0</v>
      </c>
      <c r="M15" s="432">
        <v>0.67499999999999993</v>
      </c>
      <c r="N15" s="432">
        <v>0</v>
      </c>
      <c r="O15" s="432">
        <v>468.40500000000003</v>
      </c>
      <c r="P15" s="432">
        <v>501.41300000000001</v>
      </c>
      <c r="Q15" s="432">
        <v>468.40500000000003</v>
      </c>
      <c r="R15" s="432">
        <v>969.81799999999987</v>
      </c>
    </row>
    <row r="16" spans="1:18" ht="15.75" x14ac:dyDescent="0.2">
      <c r="A16" s="436" t="s">
        <v>508</v>
      </c>
      <c r="B16" s="436"/>
      <c r="C16" s="437">
        <v>0</v>
      </c>
      <c r="D16" s="437">
        <v>0</v>
      </c>
      <c r="E16" s="437">
        <v>2021.8009999999999</v>
      </c>
      <c r="F16" s="437">
        <v>7.1149999999999984</v>
      </c>
      <c r="G16" s="437">
        <v>6551.8509999999997</v>
      </c>
      <c r="H16" s="437">
        <v>8.679000000000002</v>
      </c>
      <c r="I16" s="437">
        <v>33181.634999999987</v>
      </c>
      <c r="J16" s="437">
        <v>64.935000000000031</v>
      </c>
      <c r="K16" s="437">
        <v>8709.2440000000024</v>
      </c>
      <c r="L16" s="437">
        <v>44.685000000000016</v>
      </c>
      <c r="M16" s="437">
        <v>1889.5519999999988</v>
      </c>
      <c r="N16" s="437">
        <v>1114.6640000000002</v>
      </c>
      <c r="O16" s="437">
        <v>39733.489999999983</v>
      </c>
      <c r="P16" s="437">
        <v>52479.497000000018</v>
      </c>
      <c r="Q16" s="437">
        <v>40848.15399999998</v>
      </c>
      <c r="R16" s="437">
        <v>93327.650999999998</v>
      </c>
    </row>
    <row r="17" spans="1:18" ht="15.75" x14ac:dyDescent="0.2">
      <c r="A17" s="430" t="s">
        <v>509</v>
      </c>
      <c r="B17" s="431" t="s">
        <v>28</v>
      </c>
      <c r="C17" s="432">
        <v>0</v>
      </c>
      <c r="D17" s="432">
        <v>0</v>
      </c>
      <c r="E17" s="432">
        <v>878.35500000000002</v>
      </c>
      <c r="F17" s="432">
        <v>2.5849999999999991</v>
      </c>
      <c r="G17" s="432">
        <v>3313.4129999999968</v>
      </c>
      <c r="H17" s="432">
        <v>5.3240000000000016</v>
      </c>
      <c r="I17" s="432">
        <v>12484.38</v>
      </c>
      <c r="J17" s="432">
        <v>11.505000000000001</v>
      </c>
      <c r="K17" s="432">
        <v>5026.605000000005</v>
      </c>
      <c r="L17" s="432">
        <v>3.8249999999999997</v>
      </c>
      <c r="M17" s="432">
        <v>1186.9299999999998</v>
      </c>
      <c r="N17" s="432">
        <v>1200.2340000000002</v>
      </c>
      <c r="O17" s="432">
        <v>7767.1189999999988</v>
      </c>
      <c r="P17" s="432">
        <v>22912.921999999966</v>
      </c>
      <c r="Q17" s="432">
        <v>8967.3529999999992</v>
      </c>
      <c r="R17" s="432">
        <v>31880.274999999991</v>
      </c>
    </row>
    <row r="18" spans="1:18" ht="15.75" x14ac:dyDescent="0.2">
      <c r="A18" s="430"/>
      <c r="B18" s="431" t="s">
        <v>30</v>
      </c>
      <c r="C18" s="432">
        <v>0</v>
      </c>
      <c r="D18" s="432">
        <v>0</v>
      </c>
      <c r="E18" s="432">
        <v>0</v>
      </c>
      <c r="F18" s="432">
        <v>0</v>
      </c>
      <c r="G18" s="432">
        <v>0</v>
      </c>
      <c r="H18" s="432">
        <v>0</v>
      </c>
      <c r="I18" s="432">
        <v>0</v>
      </c>
      <c r="J18" s="432">
        <v>0</v>
      </c>
      <c r="K18" s="432">
        <v>0</v>
      </c>
      <c r="L18" s="432">
        <v>0</v>
      </c>
      <c r="M18" s="432">
        <v>0</v>
      </c>
      <c r="N18" s="432">
        <v>0</v>
      </c>
      <c r="O18" s="432">
        <v>34970.917999999983</v>
      </c>
      <c r="P18" s="432">
        <v>0</v>
      </c>
      <c r="Q18" s="432">
        <v>34970.917999999983</v>
      </c>
      <c r="R18" s="432">
        <v>34970.917999999983</v>
      </c>
    </row>
    <row r="19" spans="1:18" ht="15.75" x14ac:dyDescent="0.2">
      <c r="A19" s="430"/>
      <c r="B19" s="431" t="s">
        <v>27</v>
      </c>
      <c r="C19" s="432">
        <v>0</v>
      </c>
      <c r="D19" s="432">
        <v>0</v>
      </c>
      <c r="E19" s="432">
        <v>1257.1829999999995</v>
      </c>
      <c r="F19" s="432">
        <v>8.01</v>
      </c>
      <c r="G19" s="432">
        <v>4386.0249999999969</v>
      </c>
      <c r="H19" s="432">
        <v>12.143999999999998</v>
      </c>
      <c r="I19" s="432">
        <v>25025.26100000001</v>
      </c>
      <c r="J19" s="432">
        <v>86.175000000000125</v>
      </c>
      <c r="K19" s="432">
        <v>4837.6120000000064</v>
      </c>
      <c r="L19" s="432">
        <v>50.715000000000032</v>
      </c>
      <c r="M19" s="432">
        <v>859.20199999999977</v>
      </c>
      <c r="N19" s="432">
        <v>0</v>
      </c>
      <c r="O19" s="432">
        <v>6430.2830000000004</v>
      </c>
      <c r="P19" s="432">
        <v>36522.327000000027</v>
      </c>
      <c r="Q19" s="432">
        <v>6430.2830000000004</v>
      </c>
      <c r="R19" s="432">
        <v>42952.61</v>
      </c>
    </row>
    <row r="20" spans="1:18" ht="15.75" x14ac:dyDescent="0.2">
      <c r="A20" s="433"/>
      <c r="B20" s="431" t="s">
        <v>403</v>
      </c>
      <c r="C20" s="432">
        <v>0</v>
      </c>
      <c r="D20" s="432">
        <v>0</v>
      </c>
      <c r="E20" s="432">
        <v>8.7350000000000012</v>
      </c>
      <c r="F20" s="432">
        <v>0</v>
      </c>
      <c r="G20" s="432">
        <v>46.82200000000001</v>
      </c>
      <c r="H20" s="432">
        <v>0</v>
      </c>
      <c r="I20" s="432">
        <v>306.97999999999996</v>
      </c>
      <c r="J20" s="432">
        <v>0</v>
      </c>
      <c r="K20" s="432">
        <v>211.55</v>
      </c>
      <c r="L20" s="432">
        <v>0</v>
      </c>
      <c r="M20" s="432">
        <v>0.52500000000000002</v>
      </c>
      <c r="N20" s="432">
        <v>0</v>
      </c>
      <c r="O20" s="432">
        <v>704.32999999999981</v>
      </c>
      <c r="P20" s="432">
        <v>574.61199999999997</v>
      </c>
      <c r="Q20" s="432">
        <v>704.32999999999981</v>
      </c>
      <c r="R20" s="432">
        <v>1278.9420000000002</v>
      </c>
    </row>
    <row r="21" spans="1:18" ht="15.75" x14ac:dyDescent="0.2">
      <c r="A21" s="436" t="s">
        <v>510</v>
      </c>
      <c r="B21" s="436"/>
      <c r="C21" s="437">
        <v>0</v>
      </c>
      <c r="D21" s="437">
        <v>0</v>
      </c>
      <c r="E21" s="437">
        <v>2144.2729999999997</v>
      </c>
      <c r="F21" s="437">
        <v>10.594999999999999</v>
      </c>
      <c r="G21" s="437">
        <v>7746.2599999999939</v>
      </c>
      <c r="H21" s="437">
        <v>17.468</v>
      </c>
      <c r="I21" s="437">
        <v>37816.621000000014</v>
      </c>
      <c r="J21" s="437">
        <v>97.680000000000121</v>
      </c>
      <c r="K21" s="437">
        <v>10075.767000000011</v>
      </c>
      <c r="L21" s="437">
        <v>54.540000000000035</v>
      </c>
      <c r="M21" s="437">
        <v>2046.6569999999997</v>
      </c>
      <c r="N21" s="437">
        <v>1200.2340000000002</v>
      </c>
      <c r="O21" s="437">
        <v>49872.649999999987</v>
      </c>
      <c r="P21" s="437">
        <v>60009.860999999997</v>
      </c>
      <c r="Q21" s="437">
        <v>51072.883999999984</v>
      </c>
      <c r="R21" s="437">
        <v>111082.74499999997</v>
      </c>
    </row>
    <row r="22" spans="1:18" ht="15.75" x14ac:dyDescent="0.2">
      <c r="A22" s="430" t="s">
        <v>511</v>
      </c>
      <c r="B22" s="431" t="s">
        <v>28</v>
      </c>
      <c r="C22" s="432">
        <v>0</v>
      </c>
      <c r="D22" s="432">
        <v>0</v>
      </c>
      <c r="E22" s="432">
        <v>1076.3149999999994</v>
      </c>
      <c r="F22" s="432">
        <v>5.2749999999999986</v>
      </c>
      <c r="G22" s="432">
        <v>4138.3459999999995</v>
      </c>
      <c r="H22" s="432">
        <v>10.956</v>
      </c>
      <c r="I22" s="432">
        <v>14256.82499999999</v>
      </c>
      <c r="J22" s="432">
        <v>25.725000000000001</v>
      </c>
      <c r="K22" s="432">
        <v>5636.6750000000011</v>
      </c>
      <c r="L22" s="432">
        <v>3.24</v>
      </c>
      <c r="M22" s="432">
        <v>1241.6749999999993</v>
      </c>
      <c r="N22" s="432">
        <v>1222.7929999999999</v>
      </c>
      <c r="O22" s="432">
        <v>9082.7790000000023</v>
      </c>
      <c r="P22" s="432">
        <v>26395.031999999996</v>
      </c>
      <c r="Q22" s="432">
        <v>10305.572000000011</v>
      </c>
      <c r="R22" s="432">
        <v>36700.603999999963</v>
      </c>
    </row>
    <row r="23" spans="1:18" ht="15.75" x14ac:dyDescent="0.2">
      <c r="A23" s="430"/>
      <c r="B23" s="431" t="s">
        <v>30</v>
      </c>
      <c r="C23" s="432">
        <v>0</v>
      </c>
      <c r="D23" s="432">
        <v>0</v>
      </c>
      <c r="E23" s="432">
        <v>0</v>
      </c>
      <c r="F23" s="432">
        <v>0</v>
      </c>
      <c r="G23" s="432">
        <v>0</v>
      </c>
      <c r="H23" s="432">
        <v>0</v>
      </c>
      <c r="I23" s="432">
        <v>0</v>
      </c>
      <c r="J23" s="432">
        <v>0</v>
      </c>
      <c r="K23" s="432">
        <v>0</v>
      </c>
      <c r="L23" s="432">
        <v>0</v>
      </c>
      <c r="M23" s="432">
        <v>0</v>
      </c>
      <c r="N23" s="432">
        <v>0</v>
      </c>
      <c r="O23" s="432">
        <v>40040.465000000018</v>
      </c>
      <c r="P23" s="432">
        <v>0</v>
      </c>
      <c r="Q23" s="432">
        <v>40040.465000000018</v>
      </c>
      <c r="R23" s="432">
        <v>40040.465000000018</v>
      </c>
    </row>
    <row r="24" spans="1:18" ht="15.75" x14ac:dyDescent="0.2">
      <c r="A24" s="430"/>
      <c r="B24" s="431" t="s">
        <v>27</v>
      </c>
      <c r="C24" s="432">
        <v>0</v>
      </c>
      <c r="D24" s="432">
        <v>0</v>
      </c>
      <c r="E24" s="432">
        <v>1523.8129999999996</v>
      </c>
      <c r="F24" s="432">
        <v>17.164999999999996</v>
      </c>
      <c r="G24" s="432">
        <v>5336.3310000000001</v>
      </c>
      <c r="H24" s="432">
        <v>28.402000000000005</v>
      </c>
      <c r="I24" s="432">
        <v>28577.880999999976</v>
      </c>
      <c r="J24" s="432">
        <v>112.93500000000004</v>
      </c>
      <c r="K24" s="432">
        <v>5423.5370000000057</v>
      </c>
      <c r="L24" s="432">
        <v>53.235000000000014</v>
      </c>
      <c r="M24" s="432">
        <v>884.63199999999995</v>
      </c>
      <c r="N24" s="432">
        <v>0</v>
      </c>
      <c r="O24" s="432">
        <v>7544.2530000000015</v>
      </c>
      <c r="P24" s="432">
        <v>41957.930999999968</v>
      </c>
      <c r="Q24" s="432">
        <v>7544.2530000000015</v>
      </c>
      <c r="R24" s="432">
        <v>49502.184000000016</v>
      </c>
    </row>
    <row r="25" spans="1:18" ht="15.75" x14ac:dyDescent="0.2">
      <c r="A25" s="433"/>
      <c r="B25" s="431" t="s">
        <v>403</v>
      </c>
      <c r="C25" s="432">
        <v>0</v>
      </c>
      <c r="D25" s="432">
        <v>0</v>
      </c>
      <c r="E25" s="432">
        <v>12.9</v>
      </c>
      <c r="F25" s="432">
        <v>5.0000000000000001E-3</v>
      </c>
      <c r="G25" s="432">
        <v>59.281000000000013</v>
      </c>
      <c r="H25" s="432">
        <v>0</v>
      </c>
      <c r="I25" s="432">
        <v>350.08</v>
      </c>
      <c r="J25" s="432">
        <v>0</v>
      </c>
      <c r="K25" s="432">
        <v>239.35499999999993</v>
      </c>
      <c r="L25" s="432">
        <v>0</v>
      </c>
      <c r="M25" s="432">
        <v>0.61499999999999999</v>
      </c>
      <c r="N25" s="432">
        <v>0</v>
      </c>
      <c r="O25" s="432">
        <v>997.95800000000042</v>
      </c>
      <c r="P25" s="432">
        <v>662.23599999999988</v>
      </c>
      <c r="Q25" s="432">
        <v>997.95800000000042</v>
      </c>
      <c r="R25" s="432">
        <v>1660.1939999999981</v>
      </c>
    </row>
    <row r="26" spans="1:18" ht="15.75" x14ac:dyDescent="0.2">
      <c r="A26" s="436" t="s">
        <v>512</v>
      </c>
      <c r="B26" s="436"/>
      <c r="C26" s="437">
        <v>0</v>
      </c>
      <c r="D26" s="437">
        <v>0</v>
      </c>
      <c r="E26" s="437">
        <v>2613.0279999999989</v>
      </c>
      <c r="F26" s="437">
        <v>22.444999999999993</v>
      </c>
      <c r="G26" s="437">
        <v>9533.9580000000005</v>
      </c>
      <c r="H26" s="437">
        <v>39.358000000000004</v>
      </c>
      <c r="I26" s="437">
        <v>43184.785999999964</v>
      </c>
      <c r="J26" s="437">
        <v>138.66000000000005</v>
      </c>
      <c r="K26" s="437">
        <v>11299.567000000006</v>
      </c>
      <c r="L26" s="437">
        <v>56.475000000000016</v>
      </c>
      <c r="M26" s="437">
        <v>2126.9219999999991</v>
      </c>
      <c r="N26" s="437">
        <v>1222.7929999999999</v>
      </c>
      <c r="O26" s="437">
        <v>57665.455000000024</v>
      </c>
      <c r="P26" s="437">
        <v>69015.198999999964</v>
      </c>
      <c r="Q26" s="437">
        <v>58888.248000000029</v>
      </c>
      <c r="R26" s="437">
        <v>127903.447</v>
      </c>
    </row>
    <row r="27" spans="1:18" ht="15.75" x14ac:dyDescent="0.2">
      <c r="A27" s="430" t="s">
        <v>513</v>
      </c>
      <c r="B27" s="431" t="s">
        <v>28</v>
      </c>
      <c r="C27" s="432">
        <v>-8.0000000000000002E-3</v>
      </c>
      <c r="D27" s="432">
        <v>0</v>
      </c>
      <c r="E27" s="432">
        <v>2107.2050000000008</v>
      </c>
      <c r="F27" s="432">
        <v>4.5299999999999985</v>
      </c>
      <c r="G27" s="432">
        <v>7251.6320000000087</v>
      </c>
      <c r="H27" s="432">
        <v>8.3490000000000002</v>
      </c>
      <c r="I27" s="432">
        <v>19048.979999999978</v>
      </c>
      <c r="J27" s="432">
        <v>23.775000000000002</v>
      </c>
      <c r="K27" s="432">
        <v>6405.9500000000007</v>
      </c>
      <c r="L27" s="432">
        <v>4.41</v>
      </c>
      <c r="M27" s="432">
        <v>1128.5999999999995</v>
      </c>
      <c r="N27" s="432">
        <v>1201.4919999999993</v>
      </c>
      <c r="O27" s="432">
        <v>11069.842000000006</v>
      </c>
      <c r="P27" s="432">
        <v>35983.422999999988</v>
      </c>
      <c r="Q27" s="432">
        <v>12271.334000000003</v>
      </c>
      <c r="R27" s="432">
        <v>48254.75699999994</v>
      </c>
    </row>
    <row r="28" spans="1:18" ht="15.75" x14ac:dyDescent="0.2">
      <c r="A28" s="430"/>
      <c r="B28" s="431" t="s">
        <v>30</v>
      </c>
      <c r="C28" s="432">
        <v>0</v>
      </c>
      <c r="D28" s="432">
        <v>0</v>
      </c>
      <c r="E28" s="432">
        <v>0</v>
      </c>
      <c r="F28" s="432">
        <v>0</v>
      </c>
      <c r="G28" s="432">
        <v>0</v>
      </c>
      <c r="H28" s="432">
        <v>0</v>
      </c>
      <c r="I28" s="432">
        <v>0</v>
      </c>
      <c r="J28" s="432">
        <v>0</v>
      </c>
      <c r="K28" s="432">
        <v>0</v>
      </c>
      <c r="L28" s="432">
        <v>0</v>
      </c>
      <c r="M28" s="432">
        <v>0</v>
      </c>
      <c r="N28" s="432">
        <v>0</v>
      </c>
      <c r="O28" s="432">
        <v>31501.365999999958</v>
      </c>
      <c r="P28" s="432">
        <v>0</v>
      </c>
      <c r="Q28" s="432">
        <v>31501.365999999958</v>
      </c>
      <c r="R28" s="432">
        <v>31501.365999999958</v>
      </c>
    </row>
    <row r="29" spans="1:18" ht="15.75" x14ac:dyDescent="0.2">
      <c r="A29" s="430"/>
      <c r="B29" s="431" t="s">
        <v>27</v>
      </c>
      <c r="C29" s="432">
        <v>0</v>
      </c>
      <c r="D29" s="432">
        <v>0</v>
      </c>
      <c r="E29" s="432">
        <v>2929.4549999999977</v>
      </c>
      <c r="F29" s="432">
        <v>53.724999999999994</v>
      </c>
      <c r="G29" s="432">
        <v>9387.126000000002</v>
      </c>
      <c r="H29" s="432">
        <v>92.301000000000059</v>
      </c>
      <c r="I29" s="432">
        <v>38261.106000000014</v>
      </c>
      <c r="J29" s="432">
        <v>219.91499999999991</v>
      </c>
      <c r="K29" s="432">
        <v>6332.1360000000059</v>
      </c>
      <c r="L29" s="432">
        <v>40.050000000000033</v>
      </c>
      <c r="M29" s="432">
        <v>820.01100000000019</v>
      </c>
      <c r="N29" s="432">
        <v>0</v>
      </c>
      <c r="O29" s="432">
        <v>10775.26399999999</v>
      </c>
      <c r="P29" s="432">
        <v>58135.825000000004</v>
      </c>
      <c r="Q29" s="432">
        <v>10775.26399999999</v>
      </c>
      <c r="R29" s="432">
        <v>68911.089000000036</v>
      </c>
    </row>
    <row r="30" spans="1:18" ht="15.75" x14ac:dyDescent="0.2">
      <c r="A30" s="433"/>
      <c r="B30" s="431" t="s">
        <v>403</v>
      </c>
      <c r="C30" s="432">
        <v>0</v>
      </c>
      <c r="D30" s="432">
        <v>0</v>
      </c>
      <c r="E30" s="432">
        <v>28.785000000000004</v>
      </c>
      <c r="F30" s="432">
        <v>0.02</v>
      </c>
      <c r="G30" s="432">
        <v>104.18</v>
      </c>
      <c r="H30" s="432">
        <v>0</v>
      </c>
      <c r="I30" s="432">
        <v>485.91499999999991</v>
      </c>
      <c r="J30" s="432">
        <v>0.13500000000000001</v>
      </c>
      <c r="K30" s="432">
        <v>284.99499999999995</v>
      </c>
      <c r="L30" s="432">
        <v>0</v>
      </c>
      <c r="M30" s="432">
        <v>0.57000000000000006</v>
      </c>
      <c r="N30" s="432">
        <v>0</v>
      </c>
      <c r="O30" s="432">
        <v>1681.7730000000008</v>
      </c>
      <c r="P30" s="432">
        <v>904.5999999999998</v>
      </c>
      <c r="Q30" s="432">
        <v>1681.7730000000008</v>
      </c>
      <c r="R30" s="432">
        <v>2586.373</v>
      </c>
    </row>
    <row r="31" spans="1:18" ht="15.75" x14ac:dyDescent="0.2">
      <c r="A31" s="436" t="s">
        <v>514</v>
      </c>
      <c r="B31" s="436"/>
      <c r="C31" s="437">
        <v>-8.0000000000000002E-3</v>
      </c>
      <c r="D31" s="437">
        <v>0</v>
      </c>
      <c r="E31" s="437">
        <v>5065.4449999999979</v>
      </c>
      <c r="F31" s="437">
        <v>58.274999999999999</v>
      </c>
      <c r="G31" s="437">
        <v>16742.938000000009</v>
      </c>
      <c r="H31" s="437">
        <v>100.65000000000006</v>
      </c>
      <c r="I31" s="437">
        <v>57796.000999999997</v>
      </c>
      <c r="J31" s="437">
        <v>243.8249999999999</v>
      </c>
      <c r="K31" s="437">
        <v>13023.081000000007</v>
      </c>
      <c r="L31" s="437">
        <v>44.460000000000036</v>
      </c>
      <c r="M31" s="437">
        <v>1949.1809999999996</v>
      </c>
      <c r="N31" s="437">
        <v>1201.4919999999993</v>
      </c>
      <c r="O31" s="437">
        <v>55028.244999999952</v>
      </c>
      <c r="P31" s="437">
        <v>95023.847999999998</v>
      </c>
      <c r="Q31" s="437">
        <v>56229.73699999995</v>
      </c>
      <c r="R31" s="437">
        <v>151253.58499999993</v>
      </c>
    </row>
    <row r="32" spans="1:18" ht="15.75" x14ac:dyDescent="0.2">
      <c r="A32" s="430" t="s">
        <v>515</v>
      </c>
      <c r="B32" s="431" t="s">
        <v>28</v>
      </c>
      <c r="C32" s="432">
        <v>0</v>
      </c>
      <c r="D32" s="432">
        <v>0</v>
      </c>
      <c r="E32" s="432">
        <v>1926.7900000000004</v>
      </c>
      <c r="F32" s="432">
        <v>3.3849999999999998</v>
      </c>
      <c r="G32" s="432">
        <v>6865.6159999999973</v>
      </c>
      <c r="H32" s="432">
        <v>5.7860000000000005</v>
      </c>
      <c r="I32" s="432">
        <v>19016.734999999993</v>
      </c>
      <c r="J32" s="432">
        <v>15.615</v>
      </c>
      <c r="K32" s="432">
        <v>5846.8650000000025</v>
      </c>
      <c r="L32" s="432">
        <v>6.1199999999999992</v>
      </c>
      <c r="M32" s="432">
        <v>1005.5300000000001</v>
      </c>
      <c r="N32" s="432">
        <v>1098.3499999999999</v>
      </c>
      <c r="O32" s="432">
        <v>9736.9189999999999</v>
      </c>
      <c r="P32" s="432">
        <v>34692.44200000001</v>
      </c>
      <c r="Q32" s="432">
        <v>10835.268999999997</v>
      </c>
      <c r="R32" s="432">
        <v>45527.710999999937</v>
      </c>
    </row>
    <row r="33" spans="1:18" ht="15.75" x14ac:dyDescent="0.2">
      <c r="A33" s="430"/>
      <c r="B33" s="431" t="s">
        <v>30</v>
      </c>
      <c r="C33" s="432">
        <v>0</v>
      </c>
      <c r="D33" s="432">
        <v>0</v>
      </c>
      <c r="E33" s="432">
        <v>0</v>
      </c>
      <c r="F33" s="432">
        <v>0</v>
      </c>
      <c r="G33" s="432">
        <v>0</v>
      </c>
      <c r="H33" s="432">
        <v>0</v>
      </c>
      <c r="I33" s="432">
        <v>0</v>
      </c>
      <c r="J33" s="432">
        <v>0</v>
      </c>
      <c r="K33" s="432">
        <v>0</v>
      </c>
      <c r="L33" s="432">
        <v>0</v>
      </c>
      <c r="M33" s="432">
        <v>0</v>
      </c>
      <c r="N33" s="432">
        <v>0</v>
      </c>
      <c r="O33" s="432">
        <v>22587.768000000015</v>
      </c>
      <c r="P33" s="432">
        <v>0</v>
      </c>
      <c r="Q33" s="432">
        <v>22587.768000000015</v>
      </c>
      <c r="R33" s="432">
        <v>22587.768000000015</v>
      </c>
    </row>
    <row r="34" spans="1:18" ht="15.75" x14ac:dyDescent="0.2">
      <c r="A34" s="430"/>
      <c r="B34" s="431" t="s">
        <v>27</v>
      </c>
      <c r="C34" s="432">
        <v>0</v>
      </c>
      <c r="D34" s="432">
        <v>0</v>
      </c>
      <c r="E34" s="432">
        <v>2636.7150000000001</v>
      </c>
      <c r="F34" s="432">
        <v>40.840000000000003</v>
      </c>
      <c r="G34" s="432">
        <v>9052.5680000000029</v>
      </c>
      <c r="H34" s="432">
        <v>71.125999999999991</v>
      </c>
      <c r="I34" s="432">
        <v>37614.782999999967</v>
      </c>
      <c r="J34" s="432">
        <v>214.17</v>
      </c>
      <c r="K34" s="432">
        <v>6136.2759999999998</v>
      </c>
      <c r="L34" s="432">
        <v>60.3</v>
      </c>
      <c r="M34" s="432">
        <v>717.51900000000023</v>
      </c>
      <c r="N34" s="432">
        <v>0</v>
      </c>
      <c r="O34" s="432">
        <v>12113.186999999994</v>
      </c>
      <c r="P34" s="432">
        <v>56544.296999999977</v>
      </c>
      <c r="Q34" s="432">
        <v>12113.186999999994</v>
      </c>
      <c r="R34" s="432">
        <v>68657.483999999909</v>
      </c>
    </row>
    <row r="35" spans="1:18" ht="15.75" x14ac:dyDescent="0.2">
      <c r="A35" s="433"/>
      <c r="B35" s="431" t="s">
        <v>403</v>
      </c>
      <c r="C35" s="432">
        <v>0</v>
      </c>
      <c r="D35" s="432">
        <v>0</v>
      </c>
      <c r="E35" s="432">
        <v>31.21</v>
      </c>
      <c r="F35" s="432">
        <v>0.01</v>
      </c>
      <c r="G35" s="432">
        <v>99.79</v>
      </c>
      <c r="H35" s="432">
        <v>0</v>
      </c>
      <c r="I35" s="432">
        <v>475.80499999999995</v>
      </c>
      <c r="J35" s="432">
        <v>7.4999999999999997E-2</v>
      </c>
      <c r="K35" s="432">
        <v>258.48499999999996</v>
      </c>
      <c r="L35" s="432">
        <v>0</v>
      </c>
      <c r="M35" s="432">
        <v>0.46499999999999997</v>
      </c>
      <c r="N35" s="432">
        <v>0</v>
      </c>
      <c r="O35" s="432">
        <v>1458.2320000000009</v>
      </c>
      <c r="P35" s="432">
        <v>865.83999999999992</v>
      </c>
      <c r="Q35" s="432">
        <v>1458.2320000000009</v>
      </c>
      <c r="R35" s="432">
        <v>2324.0720000000006</v>
      </c>
    </row>
    <row r="36" spans="1:18" ht="15.75" x14ac:dyDescent="0.2">
      <c r="A36" s="436" t="s">
        <v>516</v>
      </c>
      <c r="B36" s="436"/>
      <c r="C36" s="437">
        <v>0</v>
      </c>
      <c r="D36" s="437">
        <v>0</v>
      </c>
      <c r="E36" s="437">
        <v>4594.7150000000011</v>
      </c>
      <c r="F36" s="437">
        <v>44.234999999999999</v>
      </c>
      <c r="G36" s="437">
        <v>16017.974000000002</v>
      </c>
      <c r="H36" s="437">
        <v>76.911999999999992</v>
      </c>
      <c r="I36" s="437">
        <v>57107.32299999996</v>
      </c>
      <c r="J36" s="437">
        <v>229.85999999999999</v>
      </c>
      <c r="K36" s="437">
        <v>12241.626000000004</v>
      </c>
      <c r="L36" s="437">
        <v>66.42</v>
      </c>
      <c r="M36" s="437">
        <v>1723.5140000000004</v>
      </c>
      <c r="N36" s="437">
        <v>1098.3499999999999</v>
      </c>
      <c r="O36" s="437">
        <v>45896.106000000014</v>
      </c>
      <c r="P36" s="437">
        <v>92102.578999999983</v>
      </c>
      <c r="Q36" s="437">
        <v>46994.456000000006</v>
      </c>
      <c r="R36" s="437">
        <v>139097.03499999989</v>
      </c>
    </row>
    <row r="37" spans="1:18" ht="15.75" x14ac:dyDescent="0.2">
      <c r="A37" s="430" t="s">
        <v>517</v>
      </c>
      <c r="B37" s="431" t="s">
        <v>28</v>
      </c>
      <c r="C37" s="432">
        <v>0</v>
      </c>
      <c r="D37" s="432">
        <v>0</v>
      </c>
      <c r="E37" s="432">
        <v>2125.0300000000002</v>
      </c>
      <c r="F37" s="432">
        <v>3.5899999999999994</v>
      </c>
      <c r="G37" s="432">
        <v>7591.5509999999967</v>
      </c>
      <c r="H37" s="432">
        <v>4.6859999999999999</v>
      </c>
      <c r="I37" s="432">
        <v>20898.990000000016</v>
      </c>
      <c r="J37" s="432">
        <v>14.745000000000001</v>
      </c>
      <c r="K37" s="432">
        <v>6686.3350000000028</v>
      </c>
      <c r="L37" s="432">
        <v>5.5349999999999993</v>
      </c>
      <c r="M37" s="432">
        <v>1152.9299999999992</v>
      </c>
      <c r="N37" s="432">
        <v>1255.2700000000002</v>
      </c>
      <c r="O37" s="432">
        <v>12029.316999999985</v>
      </c>
      <c r="P37" s="432">
        <v>38483.391999999978</v>
      </c>
      <c r="Q37" s="432">
        <v>13284.58699999998</v>
      </c>
      <c r="R37" s="432">
        <v>51767.978999999985</v>
      </c>
    </row>
    <row r="38" spans="1:18" ht="15.75" x14ac:dyDescent="0.2">
      <c r="A38" s="430"/>
      <c r="B38" s="431" t="s">
        <v>30</v>
      </c>
      <c r="C38" s="432">
        <v>0</v>
      </c>
      <c r="D38" s="432">
        <v>0</v>
      </c>
      <c r="E38" s="432">
        <v>0</v>
      </c>
      <c r="F38" s="432">
        <v>0</v>
      </c>
      <c r="G38" s="432">
        <v>0</v>
      </c>
      <c r="H38" s="432">
        <v>0</v>
      </c>
      <c r="I38" s="432">
        <v>0</v>
      </c>
      <c r="J38" s="432">
        <v>0</v>
      </c>
      <c r="K38" s="432">
        <v>0</v>
      </c>
      <c r="L38" s="432">
        <v>0</v>
      </c>
      <c r="M38" s="432">
        <v>0</v>
      </c>
      <c r="N38" s="432">
        <v>0</v>
      </c>
      <c r="O38" s="432">
        <v>28389.121999999978</v>
      </c>
      <c r="P38" s="432">
        <v>0</v>
      </c>
      <c r="Q38" s="432">
        <v>28389.121999999978</v>
      </c>
      <c r="R38" s="432">
        <v>28389.121999999978</v>
      </c>
    </row>
    <row r="39" spans="1:18" ht="15.75" x14ac:dyDescent="0.2">
      <c r="A39" s="430"/>
      <c r="B39" s="431" t="s">
        <v>27</v>
      </c>
      <c r="C39" s="432">
        <v>0</v>
      </c>
      <c r="D39" s="432">
        <v>0</v>
      </c>
      <c r="E39" s="432">
        <v>2975.9100000000021</v>
      </c>
      <c r="F39" s="432">
        <v>44.59999999999998</v>
      </c>
      <c r="G39" s="432">
        <v>9536.7810000000009</v>
      </c>
      <c r="H39" s="432">
        <v>74.832999999999998</v>
      </c>
      <c r="I39" s="432">
        <v>41101.748999999996</v>
      </c>
      <c r="J39" s="432">
        <v>211.42500000000007</v>
      </c>
      <c r="K39" s="432">
        <v>6939.0259999999998</v>
      </c>
      <c r="L39" s="432">
        <v>32.625</v>
      </c>
      <c r="M39" s="432">
        <v>821.54900000000021</v>
      </c>
      <c r="N39" s="432">
        <v>0</v>
      </c>
      <c r="O39" s="432">
        <v>13442.976000000004</v>
      </c>
      <c r="P39" s="432">
        <v>61738.498000000014</v>
      </c>
      <c r="Q39" s="432">
        <v>13442.976000000004</v>
      </c>
      <c r="R39" s="432">
        <v>75181.474000000002</v>
      </c>
    </row>
    <row r="40" spans="1:18" ht="15.75" x14ac:dyDescent="0.2">
      <c r="A40" s="433"/>
      <c r="B40" s="431" t="s">
        <v>403</v>
      </c>
      <c r="C40" s="432">
        <v>0</v>
      </c>
      <c r="D40" s="432">
        <v>0</v>
      </c>
      <c r="E40" s="432">
        <v>34.284999999999997</v>
      </c>
      <c r="F40" s="432">
        <v>0.03</v>
      </c>
      <c r="G40" s="432">
        <v>106.76500000000001</v>
      </c>
      <c r="H40" s="432">
        <v>0</v>
      </c>
      <c r="I40" s="432">
        <v>541.20499999999993</v>
      </c>
      <c r="J40" s="432">
        <v>0.28499999999999998</v>
      </c>
      <c r="K40" s="432">
        <v>306.14500000000004</v>
      </c>
      <c r="L40" s="432">
        <v>0</v>
      </c>
      <c r="M40" s="432">
        <v>0.495</v>
      </c>
      <c r="N40" s="432">
        <v>0</v>
      </c>
      <c r="O40" s="432">
        <v>1785.9959999999992</v>
      </c>
      <c r="P40" s="432">
        <v>989.21</v>
      </c>
      <c r="Q40" s="432">
        <v>1785.9959999999992</v>
      </c>
      <c r="R40" s="432">
        <v>2775.2060000000019</v>
      </c>
    </row>
    <row r="41" spans="1:18" ht="15.75" x14ac:dyDescent="0.2">
      <c r="A41" s="436" t="s">
        <v>518</v>
      </c>
      <c r="B41" s="436"/>
      <c r="C41" s="437">
        <v>0</v>
      </c>
      <c r="D41" s="437">
        <v>0</v>
      </c>
      <c r="E41" s="437">
        <v>5135.2250000000022</v>
      </c>
      <c r="F41" s="437">
        <v>48.219999999999978</v>
      </c>
      <c r="G41" s="437">
        <v>17235.096999999998</v>
      </c>
      <c r="H41" s="437">
        <v>79.519000000000005</v>
      </c>
      <c r="I41" s="437">
        <v>62541.944000000018</v>
      </c>
      <c r="J41" s="437">
        <v>226.45500000000007</v>
      </c>
      <c r="K41" s="437">
        <v>13931.506000000003</v>
      </c>
      <c r="L41" s="437">
        <v>38.159999999999997</v>
      </c>
      <c r="M41" s="437">
        <v>1974.9739999999993</v>
      </c>
      <c r="N41" s="437">
        <v>1255.2700000000002</v>
      </c>
      <c r="O41" s="437">
        <v>55647.410999999964</v>
      </c>
      <c r="P41" s="437">
        <v>101211.09999999999</v>
      </c>
      <c r="Q41" s="437">
        <v>56902.68099999996</v>
      </c>
      <c r="R41" s="437">
        <v>158113.78099999996</v>
      </c>
    </row>
    <row r="42" spans="1:18" ht="15.75" x14ac:dyDescent="0.2">
      <c r="A42" s="430" t="s">
        <v>519</v>
      </c>
      <c r="B42" s="431" t="s">
        <v>28</v>
      </c>
      <c r="C42" s="432">
        <v>0</v>
      </c>
      <c r="D42" s="432">
        <v>0</v>
      </c>
      <c r="E42" s="432">
        <v>1794.3300000000006</v>
      </c>
      <c r="F42" s="432">
        <v>3.16</v>
      </c>
      <c r="G42" s="432">
        <v>6668.6769999999997</v>
      </c>
      <c r="H42" s="432">
        <v>4.3230000000000004</v>
      </c>
      <c r="I42" s="432">
        <v>19809.725000000017</v>
      </c>
      <c r="J42" s="432">
        <v>13.26</v>
      </c>
      <c r="K42" s="432">
        <v>6519.2499999999991</v>
      </c>
      <c r="L42" s="432">
        <v>4.4550000000000001</v>
      </c>
      <c r="M42" s="432">
        <v>1099.0249999999999</v>
      </c>
      <c r="N42" s="432">
        <v>1237.7080000000003</v>
      </c>
      <c r="O42" s="432">
        <v>11351.340000000006</v>
      </c>
      <c r="P42" s="432">
        <v>35916.205000000016</v>
      </c>
      <c r="Q42" s="432">
        <v>12589.047999999997</v>
      </c>
      <c r="R42" s="432">
        <v>48505.253000000084</v>
      </c>
    </row>
    <row r="43" spans="1:18" ht="15.75" x14ac:dyDescent="0.2">
      <c r="A43" s="430"/>
      <c r="B43" s="431" t="s">
        <v>30</v>
      </c>
      <c r="C43" s="432">
        <v>0</v>
      </c>
      <c r="D43" s="432">
        <v>0</v>
      </c>
      <c r="E43" s="432">
        <v>0</v>
      </c>
      <c r="F43" s="432">
        <v>0</v>
      </c>
      <c r="G43" s="432">
        <v>0</v>
      </c>
      <c r="H43" s="432">
        <v>0</v>
      </c>
      <c r="I43" s="432">
        <v>0</v>
      </c>
      <c r="J43" s="432">
        <v>0</v>
      </c>
      <c r="K43" s="432">
        <v>0</v>
      </c>
      <c r="L43" s="432">
        <v>0</v>
      </c>
      <c r="M43" s="432">
        <v>0</v>
      </c>
      <c r="N43" s="432">
        <v>0</v>
      </c>
      <c r="O43" s="432">
        <v>27505.729999999985</v>
      </c>
      <c r="P43" s="432">
        <v>0</v>
      </c>
      <c r="Q43" s="432">
        <v>27505.729999999985</v>
      </c>
      <c r="R43" s="432">
        <v>27505.729999999985</v>
      </c>
    </row>
    <row r="44" spans="1:18" ht="15.75" x14ac:dyDescent="0.2">
      <c r="A44" s="430"/>
      <c r="B44" s="431" t="s">
        <v>27</v>
      </c>
      <c r="C44" s="432">
        <v>0</v>
      </c>
      <c r="D44" s="432">
        <v>0</v>
      </c>
      <c r="E44" s="432">
        <v>2605.6799999999971</v>
      </c>
      <c r="F44" s="432">
        <v>34.929999999999993</v>
      </c>
      <c r="G44" s="432">
        <v>9009.2380000000048</v>
      </c>
      <c r="H44" s="432">
        <v>56.452000000000005</v>
      </c>
      <c r="I44" s="432">
        <v>38907.166000000005</v>
      </c>
      <c r="J44" s="432">
        <v>191.66999999999993</v>
      </c>
      <c r="K44" s="432">
        <v>6640.4280000000035</v>
      </c>
      <c r="L44" s="432">
        <v>65.745000000000047</v>
      </c>
      <c r="M44" s="432">
        <v>788.85599999999965</v>
      </c>
      <c r="N44" s="432">
        <v>0</v>
      </c>
      <c r="O44" s="432">
        <v>13429.792999999981</v>
      </c>
      <c r="P44" s="432">
        <v>58300.164999999994</v>
      </c>
      <c r="Q44" s="432">
        <v>13429.792999999981</v>
      </c>
      <c r="R44" s="432">
        <v>71729.957999999999</v>
      </c>
    </row>
    <row r="45" spans="1:18" ht="15.75" x14ac:dyDescent="0.2">
      <c r="A45" s="433"/>
      <c r="B45" s="431" t="s">
        <v>403</v>
      </c>
      <c r="C45" s="432">
        <v>0</v>
      </c>
      <c r="D45" s="432">
        <v>0</v>
      </c>
      <c r="E45" s="432">
        <v>30.254999999999999</v>
      </c>
      <c r="F45" s="432">
        <v>0.01</v>
      </c>
      <c r="G45" s="432">
        <v>98.758999999999986</v>
      </c>
      <c r="H45" s="432">
        <v>0</v>
      </c>
      <c r="I45" s="432">
        <v>503.13499999999999</v>
      </c>
      <c r="J45" s="432">
        <v>0.22500000000000001</v>
      </c>
      <c r="K45" s="432">
        <v>280.70999999999992</v>
      </c>
      <c r="L45" s="432">
        <v>0</v>
      </c>
      <c r="M45" s="432">
        <v>0.21000000000000002</v>
      </c>
      <c r="N45" s="432">
        <v>0</v>
      </c>
      <c r="O45" s="432">
        <v>1647.7090000000001</v>
      </c>
      <c r="P45" s="432">
        <v>913.30399999999997</v>
      </c>
      <c r="Q45" s="432">
        <v>1647.7090000000001</v>
      </c>
      <c r="R45" s="432">
        <v>2561.0130000000004</v>
      </c>
    </row>
    <row r="46" spans="1:18" ht="15.75" x14ac:dyDescent="0.2">
      <c r="A46" s="436" t="s">
        <v>520</v>
      </c>
      <c r="B46" s="436"/>
      <c r="C46" s="437">
        <v>0</v>
      </c>
      <c r="D46" s="437">
        <v>0</v>
      </c>
      <c r="E46" s="437">
        <v>4430.2649999999976</v>
      </c>
      <c r="F46" s="437">
        <v>38.099999999999987</v>
      </c>
      <c r="G46" s="437">
        <v>15776.674000000005</v>
      </c>
      <c r="H46" s="437">
        <v>60.775000000000006</v>
      </c>
      <c r="I46" s="437">
        <v>59220.02600000002</v>
      </c>
      <c r="J46" s="437">
        <v>205.15499999999992</v>
      </c>
      <c r="K46" s="437">
        <v>13440.388000000003</v>
      </c>
      <c r="L46" s="437">
        <v>70.200000000000045</v>
      </c>
      <c r="M46" s="437">
        <v>1888.0909999999994</v>
      </c>
      <c r="N46" s="437">
        <v>1237.7080000000003</v>
      </c>
      <c r="O46" s="437">
        <v>53934.571999999978</v>
      </c>
      <c r="P46" s="437">
        <v>95129.674000000014</v>
      </c>
      <c r="Q46" s="437">
        <v>55172.27999999997</v>
      </c>
      <c r="R46" s="437">
        <v>150301.95400000006</v>
      </c>
    </row>
    <row r="47" spans="1:18" ht="15.75" x14ac:dyDescent="0.2">
      <c r="A47" s="430" t="s">
        <v>521</v>
      </c>
      <c r="B47" s="431" t="s">
        <v>28</v>
      </c>
      <c r="C47" s="432">
        <v>0</v>
      </c>
      <c r="D47" s="432">
        <v>0</v>
      </c>
      <c r="E47" s="432">
        <v>1194.6050000000007</v>
      </c>
      <c r="F47" s="432">
        <v>0.97000000000000008</v>
      </c>
      <c r="G47" s="432">
        <v>4775.6210000000019</v>
      </c>
      <c r="H47" s="432">
        <v>1.43</v>
      </c>
      <c r="I47" s="432">
        <v>16440.325000000004</v>
      </c>
      <c r="J47" s="432">
        <v>5.9849999999999994</v>
      </c>
      <c r="K47" s="432">
        <v>5869.1399999999994</v>
      </c>
      <c r="L47" s="432">
        <v>3.1049999999999995</v>
      </c>
      <c r="M47" s="432">
        <v>928.63000000000022</v>
      </c>
      <c r="N47" s="432">
        <v>1129.1429999999996</v>
      </c>
      <c r="O47" s="432">
        <v>9691.1290000000099</v>
      </c>
      <c r="P47" s="432">
        <v>29219.811000000005</v>
      </c>
      <c r="Q47" s="432">
        <v>10820.272000000006</v>
      </c>
      <c r="R47" s="432">
        <v>40040.083000000021</v>
      </c>
    </row>
    <row r="48" spans="1:18" ht="15.75" x14ac:dyDescent="0.2">
      <c r="A48" s="430"/>
      <c r="B48" s="431" t="s">
        <v>30</v>
      </c>
      <c r="C48" s="432">
        <v>0</v>
      </c>
      <c r="D48" s="432">
        <v>0</v>
      </c>
      <c r="E48" s="432">
        <v>0</v>
      </c>
      <c r="F48" s="432">
        <v>0</v>
      </c>
      <c r="G48" s="432">
        <v>0</v>
      </c>
      <c r="H48" s="432">
        <v>0</v>
      </c>
      <c r="I48" s="432">
        <v>0</v>
      </c>
      <c r="J48" s="432">
        <v>0</v>
      </c>
      <c r="K48" s="432">
        <v>0</v>
      </c>
      <c r="L48" s="432">
        <v>0</v>
      </c>
      <c r="M48" s="432">
        <v>0</v>
      </c>
      <c r="N48" s="432">
        <v>0</v>
      </c>
      <c r="O48" s="432">
        <v>19450.920000000024</v>
      </c>
      <c r="P48" s="432">
        <v>0</v>
      </c>
      <c r="Q48" s="432">
        <v>19450.920000000024</v>
      </c>
      <c r="R48" s="432">
        <v>19450.920000000024</v>
      </c>
    </row>
    <row r="49" spans="1:18" ht="15.75" x14ac:dyDescent="0.2">
      <c r="A49" s="430"/>
      <c r="B49" s="431" t="s">
        <v>27</v>
      </c>
      <c r="C49" s="432">
        <v>0</v>
      </c>
      <c r="D49" s="432">
        <v>0</v>
      </c>
      <c r="E49" s="432">
        <v>1770.5979999999995</v>
      </c>
      <c r="F49" s="432">
        <v>15.504999999999999</v>
      </c>
      <c r="G49" s="432">
        <v>6071.1439999999984</v>
      </c>
      <c r="H49" s="432">
        <v>22.769999999999992</v>
      </c>
      <c r="I49" s="432">
        <v>32778.536</v>
      </c>
      <c r="J49" s="432">
        <v>108.46500000000006</v>
      </c>
      <c r="K49" s="432">
        <v>5845.6579999999994</v>
      </c>
      <c r="L49" s="432">
        <v>52.155000000000015</v>
      </c>
      <c r="M49" s="432">
        <v>657.98199999999963</v>
      </c>
      <c r="N49" s="432">
        <v>0</v>
      </c>
      <c r="O49" s="432">
        <v>11697.849000000004</v>
      </c>
      <c r="P49" s="432">
        <v>47322.813000000038</v>
      </c>
      <c r="Q49" s="432">
        <v>11697.849000000004</v>
      </c>
      <c r="R49" s="432">
        <v>59020.661999999968</v>
      </c>
    </row>
    <row r="50" spans="1:18" ht="15.75" x14ac:dyDescent="0.2">
      <c r="A50" s="433"/>
      <c r="B50" s="431" t="s">
        <v>403</v>
      </c>
      <c r="C50" s="432">
        <v>0</v>
      </c>
      <c r="D50" s="432">
        <v>0</v>
      </c>
      <c r="E50" s="432">
        <v>18.784999999999997</v>
      </c>
      <c r="F50" s="432">
        <v>0</v>
      </c>
      <c r="G50" s="432">
        <v>62.429000000000002</v>
      </c>
      <c r="H50" s="432">
        <v>0</v>
      </c>
      <c r="I50" s="432">
        <v>405.31999999999994</v>
      </c>
      <c r="J50" s="432">
        <v>1.4999999999999999E-2</v>
      </c>
      <c r="K50" s="432">
        <v>254.28999999999994</v>
      </c>
      <c r="L50" s="432">
        <v>0</v>
      </c>
      <c r="M50" s="432">
        <v>0.39</v>
      </c>
      <c r="N50" s="432">
        <v>0</v>
      </c>
      <c r="O50" s="432">
        <v>1285.960999999998</v>
      </c>
      <c r="P50" s="432">
        <v>741.22899999999993</v>
      </c>
      <c r="Q50" s="432">
        <v>1285.960999999998</v>
      </c>
      <c r="R50" s="432">
        <v>2027.1899999999978</v>
      </c>
    </row>
    <row r="51" spans="1:18" ht="15.75" x14ac:dyDescent="0.2">
      <c r="A51" s="436" t="s">
        <v>522</v>
      </c>
      <c r="B51" s="436"/>
      <c r="C51" s="437">
        <v>0</v>
      </c>
      <c r="D51" s="437">
        <v>0</v>
      </c>
      <c r="E51" s="437">
        <v>2983.9880000000003</v>
      </c>
      <c r="F51" s="437">
        <v>16.474999999999998</v>
      </c>
      <c r="G51" s="437">
        <v>10909.194</v>
      </c>
      <c r="H51" s="437">
        <v>24.199999999999992</v>
      </c>
      <c r="I51" s="437">
        <v>49624.181000000004</v>
      </c>
      <c r="J51" s="437">
        <v>114.46500000000006</v>
      </c>
      <c r="K51" s="437">
        <v>11969.087999999998</v>
      </c>
      <c r="L51" s="437">
        <v>55.260000000000012</v>
      </c>
      <c r="M51" s="437">
        <v>1587.002</v>
      </c>
      <c r="N51" s="437">
        <v>1129.1429999999996</v>
      </c>
      <c r="O51" s="437">
        <v>42125.859000000033</v>
      </c>
      <c r="P51" s="437">
        <v>77283.853000000046</v>
      </c>
      <c r="Q51" s="437">
        <v>43255.00200000003</v>
      </c>
      <c r="R51" s="437">
        <v>120538.85500000001</v>
      </c>
    </row>
    <row r="52" spans="1:18" ht="15.75" x14ac:dyDescent="0.2">
      <c r="A52" s="430" t="s">
        <v>523</v>
      </c>
      <c r="B52" s="431" t="s">
        <v>28</v>
      </c>
      <c r="C52" s="432">
        <v>0</v>
      </c>
      <c r="D52" s="432">
        <v>0</v>
      </c>
      <c r="E52" s="432">
        <v>970.46499999999946</v>
      </c>
      <c r="F52" s="432">
        <v>0.56000000000000005</v>
      </c>
      <c r="G52" s="432">
        <v>4090.1629999999986</v>
      </c>
      <c r="H52" s="432">
        <v>0.69000000000000006</v>
      </c>
      <c r="I52" s="432">
        <v>15049.255000000005</v>
      </c>
      <c r="J52" s="432">
        <v>3.6899999999999991</v>
      </c>
      <c r="K52" s="432">
        <v>6178.9699999999984</v>
      </c>
      <c r="L52" s="432">
        <v>2.04</v>
      </c>
      <c r="M52" s="432">
        <v>1176.2999999999995</v>
      </c>
      <c r="N52" s="432">
        <v>1228.6590000000003</v>
      </c>
      <c r="O52" s="432">
        <v>9608.6869999999981</v>
      </c>
      <c r="P52" s="432">
        <v>27472.133000000009</v>
      </c>
      <c r="Q52" s="432">
        <v>10837.346</v>
      </c>
      <c r="R52" s="432">
        <v>38309.479000000014</v>
      </c>
    </row>
    <row r="53" spans="1:18" ht="15.75" x14ac:dyDescent="0.2">
      <c r="A53" s="430"/>
      <c r="B53" s="431" t="s">
        <v>30</v>
      </c>
      <c r="C53" s="432">
        <v>0</v>
      </c>
      <c r="D53" s="432">
        <v>0</v>
      </c>
      <c r="E53" s="432">
        <v>0</v>
      </c>
      <c r="F53" s="432">
        <v>0</v>
      </c>
      <c r="G53" s="432">
        <v>0</v>
      </c>
      <c r="H53" s="432">
        <v>0</v>
      </c>
      <c r="I53" s="432">
        <v>0</v>
      </c>
      <c r="J53" s="432">
        <v>0</v>
      </c>
      <c r="K53" s="432">
        <v>0</v>
      </c>
      <c r="L53" s="432">
        <v>0</v>
      </c>
      <c r="M53" s="432">
        <v>0</v>
      </c>
      <c r="N53" s="432">
        <v>0</v>
      </c>
      <c r="O53" s="432">
        <v>21369.569999999996</v>
      </c>
      <c r="P53" s="432">
        <v>0</v>
      </c>
      <c r="Q53" s="432">
        <v>21369.569999999996</v>
      </c>
      <c r="R53" s="432">
        <v>21369.569999999996</v>
      </c>
    </row>
    <row r="54" spans="1:18" ht="15.75" x14ac:dyDescent="0.2">
      <c r="A54" s="430"/>
      <c r="B54" s="431" t="s">
        <v>27</v>
      </c>
      <c r="C54" s="432">
        <v>0</v>
      </c>
      <c r="D54" s="432">
        <v>0</v>
      </c>
      <c r="E54" s="432">
        <v>1408.319</v>
      </c>
      <c r="F54" s="432">
        <v>7.2349999999999985</v>
      </c>
      <c r="G54" s="432">
        <v>5126.5509999999995</v>
      </c>
      <c r="H54" s="432">
        <v>13.601999999999999</v>
      </c>
      <c r="I54" s="432">
        <v>30625.787999999997</v>
      </c>
      <c r="J54" s="432">
        <v>87.370000000000047</v>
      </c>
      <c r="K54" s="432">
        <v>6032.1119999999974</v>
      </c>
      <c r="L54" s="432">
        <v>58.055</v>
      </c>
      <c r="M54" s="432">
        <v>834.25300000000027</v>
      </c>
      <c r="N54" s="432">
        <v>0</v>
      </c>
      <c r="O54" s="432">
        <v>10229.58400000001</v>
      </c>
      <c r="P54" s="432">
        <v>44193.285000000003</v>
      </c>
      <c r="Q54" s="432">
        <v>10229.58400000001</v>
      </c>
      <c r="R54" s="432">
        <v>54422.869000000021</v>
      </c>
    </row>
    <row r="55" spans="1:18" ht="15.75" x14ac:dyDescent="0.2">
      <c r="A55" s="433"/>
      <c r="B55" s="431" t="s">
        <v>403</v>
      </c>
      <c r="C55" s="432">
        <v>0</v>
      </c>
      <c r="D55" s="432">
        <v>0</v>
      </c>
      <c r="E55" s="432">
        <v>13.54</v>
      </c>
      <c r="F55" s="432">
        <v>0.02</v>
      </c>
      <c r="G55" s="432">
        <v>50.710000000000008</v>
      </c>
      <c r="H55" s="432">
        <v>0</v>
      </c>
      <c r="I55" s="432">
        <v>390.42999999999995</v>
      </c>
      <c r="J55" s="432">
        <v>0.02</v>
      </c>
      <c r="K55" s="432">
        <v>256.39</v>
      </c>
      <c r="L55" s="432">
        <v>0</v>
      </c>
      <c r="M55" s="432">
        <v>0.44000000000000006</v>
      </c>
      <c r="N55" s="432">
        <v>0</v>
      </c>
      <c r="O55" s="432">
        <v>1103.0180000000005</v>
      </c>
      <c r="P55" s="432">
        <v>711.55000000000007</v>
      </c>
      <c r="Q55" s="432">
        <v>1103.0180000000005</v>
      </c>
      <c r="R55" s="432">
        <v>1814.5679999999993</v>
      </c>
    </row>
    <row r="56" spans="1:18" ht="15.75" x14ac:dyDescent="0.2">
      <c r="A56" s="436" t="s">
        <v>524</v>
      </c>
      <c r="B56" s="436"/>
      <c r="C56" s="437">
        <v>0</v>
      </c>
      <c r="D56" s="437">
        <v>0</v>
      </c>
      <c r="E56" s="437">
        <v>2392.3239999999996</v>
      </c>
      <c r="F56" s="437">
        <v>7.8149999999999977</v>
      </c>
      <c r="G56" s="437">
        <v>9267.4239999999972</v>
      </c>
      <c r="H56" s="437">
        <v>14.291999999999998</v>
      </c>
      <c r="I56" s="437">
        <v>46065.473000000005</v>
      </c>
      <c r="J56" s="437">
        <v>91.080000000000041</v>
      </c>
      <c r="K56" s="437">
        <v>12467.471999999994</v>
      </c>
      <c r="L56" s="437">
        <v>60.094999999999999</v>
      </c>
      <c r="M56" s="437">
        <v>2010.9929999999999</v>
      </c>
      <c r="N56" s="437">
        <v>1228.6590000000003</v>
      </c>
      <c r="O56" s="437">
        <v>42310.859000000004</v>
      </c>
      <c r="P56" s="437">
        <v>72376.968000000008</v>
      </c>
      <c r="Q56" s="437">
        <v>43539.518000000011</v>
      </c>
      <c r="R56" s="437">
        <v>115916.48600000003</v>
      </c>
    </row>
    <row r="57" spans="1:18" ht="15.75" x14ac:dyDescent="0.2">
      <c r="A57" s="430" t="s">
        <v>525</v>
      </c>
      <c r="B57" s="431" t="s">
        <v>28</v>
      </c>
      <c r="C57" s="432">
        <v>0</v>
      </c>
      <c r="D57" s="432">
        <v>0</v>
      </c>
      <c r="E57" s="432">
        <v>818.47999999999934</v>
      </c>
      <c r="F57" s="432">
        <v>0.21500000000000002</v>
      </c>
      <c r="G57" s="432">
        <v>3462.8230000000021</v>
      </c>
      <c r="H57" s="432">
        <v>0.51700000000000002</v>
      </c>
      <c r="I57" s="432">
        <v>13264.319999999998</v>
      </c>
      <c r="J57" s="432">
        <v>3.4799999999999995</v>
      </c>
      <c r="K57" s="432">
        <v>5546.675000000002</v>
      </c>
      <c r="L57" s="432">
        <v>3.1950000000000003</v>
      </c>
      <c r="M57" s="432">
        <v>1134.9500000000012</v>
      </c>
      <c r="N57" s="432">
        <v>1204.1030000000001</v>
      </c>
      <c r="O57" s="432">
        <v>8193.5539999999964</v>
      </c>
      <c r="P57" s="432">
        <v>24234.654999999995</v>
      </c>
      <c r="Q57" s="432">
        <v>9397.6569999999938</v>
      </c>
      <c r="R57" s="432">
        <v>33632.311999999991</v>
      </c>
    </row>
    <row r="58" spans="1:18" ht="15.75" x14ac:dyDescent="0.2">
      <c r="A58" s="430"/>
      <c r="B58" s="431" t="s">
        <v>30</v>
      </c>
      <c r="C58" s="432">
        <v>0</v>
      </c>
      <c r="D58" s="432">
        <v>0</v>
      </c>
      <c r="E58" s="432">
        <v>0</v>
      </c>
      <c r="F58" s="432">
        <v>0</v>
      </c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20080.23900000002</v>
      </c>
      <c r="P58" s="432">
        <v>0</v>
      </c>
      <c r="Q58" s="432">
        <v>20080.23900000002</v>
      </c>
      <c r="R58" s="432">
        <v>20080.23900000002</v>
      </c>
    </row>
    <row r="59" spans="1:18" ht="15.75" x14ac:dyDescent="0.2">
      <c r="A59" s="430"/>
      <c r="B59" s="431" t="s">
        <v>27</v>
      </c>
      <c r="C59" s="432">
        <v>0</v>
      </c>
      <c r="D59" s="432">
        <v>0</v>
      </c>
      <c r="E59" s="432">
        <v>1212.1370000000006</v>
      </c>
      <c r="F59" s="432">
        <v>4.01</v>
      </c>
      <c r="G59" s="432">
        <v>4387.4919999999993</v>
      </c>
      <c r="H59" s="432">
        <v>8.7559999999999985</v>
      </c>
      <c r="I59" s="432">
        <v>26837.854999999985</v>
      </c>
      <c r="J59" s="432">
        <v>68.28000000000003</v>
      </c>
      <c r="K59" s="432">
        <v>5204.140999999996</v>
      </c>
      <c r="L59" s="432">
        <v>44.099999999999994</v>
      </c>
      <c r="M59" s="432">
        <v>828.04199999999969</v>
      </c>
      <c r="N59" s="432">
        <v>0</v>
      </c>
      <c r="O59" s="432">
        <v>8723.2330000000002</v>
      </c>
      <c r="P59" s="432">
        <v>38594.81299999998</v>
      </c>
      <c r="Q59" s="432">
        <v>8723.2330000000002</v>
      </c>
      <c r="R59" s="432">
        <v>47318.045999999995</v>
      </c>
    </row>
    <row r="60" spans="1:18" ht="15.75" x14ac:dyDescent="0.2">
      <c r="A60" s="433"/>
      <c r="B60" s="431" t="s">
        <v>403</v>
      </c>
      <c r="C60" s="432">
        <v>0</v>
      </c>
      <c r="D60" s="432">
        <v>0</v>
      </c>
      <c r="E60" s="432">
        <v>10.53</v>
      </c>
      <c r="F60" s="432">
        <v>0</v>
      </c>
      <c r="G60" s="432">
        <v>41.026000000000003</v>
      </c>
      <c r="H60" s="432">
        <v>0</v>
      </c>
      <c r="I60" s="432">
        <v>343.01999999999987</v>
      </c>
      <c r="J60" s="432">
        <v>0</v>
      </c>
      <c r="K60" s="432">
        <v>234.19</v>
      </c>
      <c r="L60" s="432">
        <v>0</v>
      </c>
      <c r="M60" s="432">
        <v>0.7350000000000001</v>
      </c>
      <c r="N60" s="432">
        <v>0</v>
      </c>
      <c r="O60" s="432">
        <v>778.09699999999987</v>
      </c>
      <c r="P60" s="432">
        <v>629.50099999999998</v>
      </c>
      <c r="Q60" s="432">
        <v>778.09699999999987</v>
      </c>
      <c r="R60" s="432">
        <v>1407.598</v>
      </c>
    </row>
    <row r="61" spans="1:18" ht="15.75" x14ac:dyDescent="0.2">
      <c r="A61" s="436" t="s">
        <v>526</v>
      </c>
      <c r="B61" s="436"/>
      <c r="C61" s="437">
        <v>0</v>
      </c>
      <c r="D61" s="437">
        <v>0</v>
      </c>
      <c r="E61" s="437">
        <v>2041.1469999999999</v>
      </c>
      <c r="F61" s="437">
        <v>4.2249999999999996</v>
      </c>
      <c r="G61" s="437">
        <v>7891.3410000000013</v>
      </c>
      <c r="H61" s="437">
        <v>9.2729999999999979</v>
      </c>
      <c r="I61" s="437">
        <v>40445.194999999978</v>
      </c>
      <c r="J61" s="437">
        <v>71.760000000000034</v>
      </c>
      <c r="K61" s="437">
        <v>10985.005999999999</v>
      </c>
      <c r="L61" s="437">
        <v>47.294999999999995</v>
      </c>
      <c r="M61" s="437">
        <v>1963.7270000000008</v>
      </c>
      <c r="N61" s="437">
        <v>1204.1030000000001</v>
      </c>
      <c r="O61" s="437">
        <v>37775.123000000014</v>
      </c>
      <c r="P61" s="437">
        <v>63458.968999999975</v>
      </c>
      <c r="Q61" s="437">
        <v>38979.226000000017</v>
      </c>
      <c r="R61" s="437">
        <v>102438.19500000001</v>
      </c>
    </row>
    <row r="62" spans="1:18" ht="15.75" x14ac:dyDescent="0.2">
      <c r="A62" s="430" t="s">
        <v>527</v>
      </c>
      <c r="B62" s="431" t="s">
        <v>28</v>
      </c>
      <c r="C62" s="432">
        <v>0</v>
      </c>
      <c r="D62" s="432">
        <v>0</v>
      </c>
      <c r="E62" s="432">
        <v>862.18499999999926</v>
      </c>
      <c r="F62" s="432">
        <v>0.26499999999999996</v>
      </c>
      <c r="G62" s="432">
        <v>3562.2940000000008</v>
      </c>
      <c r="H62" s="432">
        <v>0.41800000000000004</v>
      </c>
      <c r="I62" s="432">
        <v>13316.259999999986</v>
      </c>
      <c r="J62" s="432">
        <v>3.87</v>
      </c>
      <c r="K62" s="432">
        <v>5279.6050000000005</v>
      </c>
      <c r="L62" s="432">
        <v>2.16</v>
      </c>
      <c r="M62" s="432">
        <v>1188.399999999999</v>
      </c>
      <c r="N62" s="432">
        <v>1233.5619999999999</v>
      </c>
      <c r="O62" s="432">
        <v>8040.177000000007</v>
      </c>
      <c r="P62" s="432">
        <v>24215.457000000009</v>
      </c>
      <c r="Q62" s="432">
        <v>9273.7389999999996</v>
      </c>
      <c r="R62" s="432">
        <v>33489.196000000033</v>
      </c>
    </row>
    <row r="63" spans="1:18" ht="15.75" x14ac:dyDescent="0.2">
      <c r="A63" s="430"/>
      <c r="B63" s="431" t="s">
        <v>30</v>
      </c>
      <c r="C63" s="432">
        <v>0</v>
      </c>
      <c r="D63" s="432">
        <v>0</v>
      </c>
      <c r="E63" s="432">
        <v>0</v>
      </c>
      <c r="F63" s="432">
        <v>0</v>
      </c>
      <c r="G63" s="432">
        <v>0</v>
      </c>
      <c r="H63" s="432">
        <v>0</v>
      </c>
      <c r="I63" s="432">
        <v>0</v>
      </c>
      <c r="J63" s="432">
        <v>0</v>
      </c>
      <c r="K63" s="432">
        <v>0</v>
      </c>
      <c r="L63" s="432">
        <v>0</v>
      </c>
      <c r="M63" s="432">
        <v>0</v>
      </c>
      <c r="N63" s="432">
        <v>0</v>
      </c>
      <c r="O63" s="432">
        <v>20494.336999999992</v>
      </c>
      <c r="P63" s="432">
        <v>0</v>
      </c>
      <c r="Q63" s="432">
        <v>20494.336999999992</v>
      </c>
      <c r="R63" s="432">
        <v>20494.336999999992</v>
      </c>
    </row>
    <row r="64" spans="1:18" ht="15.75" x14ac:dyDescent="0.2">
      <c r="A64" s="430"/>
      <c r="B64" s="431" t="s">
        <v>27</v>
      </c>
      <c r="C64" s="432">
        <v>0</v>
      </c>
      <c r="D64" s="432">
        <v>0</v>
      </c>
      <c r="E64" s="432">
        <v>1219.4700000000003</v>
      </c>
      <c r="F64" s="432">
        <v>3.4149999999999996</v>
      </c>
      <c r="G64" s="432">
        <v>4325.0879999999979</v>
      </c>
      <c r="H64" s="432">
        <v>5.3239999999999998</v>
      </c>
      <c r="I64" s="432">
        <v>26146.963000000025</v>
      </c>
      <c r="J64" s="432">
        <v>62.010000000000034</v>
      </c>
      <c r="K64" s="432">
        <v>5085.6240000000016</v>
      </c>
      <c r="L64" s="432">
        <v>47.070000000000029</v>
      </c>
      <c r="M64" s="432">
        <v>843.75999999999954</v>
      </c>
      <c r="N64" s="432">
        <v>0</v>
      </c>
      <c r="O64" s="432">
        <v>7539.141000000006</v>
      </c>
      <c r="P64" s="432">
        <v>37738.723999999987</v>
      </c>
      <c r="Q64" s="432">
        <v>7539.141000000006</v>
      </c>
      <c r="R64" s="432">
        <v>45277.864999999998</v>
      </c>
    </row>
    <row r="65" spans="1:18" ht="15.75" x14ac:dyDescent="0.2">
      <c r="A65" s="433"/>
      <c r="B65" s="431" t="s">
        <v>403</v>
      </c>
      <c r="C65" s="432">
        <v>0</v>
      </c>
      <c r="D65" s="432">
        <v>0</v>
      </c>
      <c r="E65" s="432">
        <v>9.06</v>
      </c>
      <c r="F65" s="432">
        <v>0</v>
      </c>
      <c r="G65" s="432">
        <v>43.367999999999995</v>
      </c>
      <c r="H65" s="432">
        <v>0</v>
      </c>
      <c r="I65" s="432">
        <v>339.18</v>
      </c>
      <c r="J65" s="432">
        <v>0</v>
      </c>
      <c r="K65" s="432">
        <v>233.23999999999998</v>
      </c>
      <c r="L65" s="432">
        <v>0</v>
      </c>
      <c r="M65" s="432">
        <v>0.80999999999999994</v>
      </c>
      <c r="N65" s="432">
        <v>0</v>
      </c>
      <c r="O65" s="432">
        <v>625.76899999999966</v>
      </c>
      <c r="P65" s="432">
        <v>625.6579999999999</v>
      </c>
      <c r="Q65" s="432">
        <v>625.76899999999966</v>
      </c>
      <c r="R65" s="432">
        <v>1251.426999999999</v>
      </c>
    </row>
    <row r="66" spans="1:18" ht="15.75" x14ac:dyDescent="0.2">
      <c r="A66" s="436" t="s">
        <v>528</v>
      </c>
      <c r="B66" s="436"/>
      <c r="C66" s="437">
        <v>0</v>
      </c>
      <c r="D66" s="437">
        <v>0</v>
      </c>
      <c r="E66" s="437">
        <v>2090.7149999999997</v>
      </c>
      <c r="F66" s="437">
        <v>3.6799999999999997</v>
      </c>
      <c r="G66" s="437">
        <v>7930.7499999999991</v>
      </c>
      <c r="H66" s="437">
        <v>5.742</v>
      </c>
      <c r="I66" s="437">
        <v>39802.403000000013</v>
      </c>
      <c r="J66" s="437">
        <v>65.880000000000038</v>
      </c>
      <c r="K66" s="437">
        <v>10598.469000000003</v>
      </c>
      <c r="L66" s="437">
        <v>49.230000000000032</v>
      </c>
      <c r="M66" s="437">
        <v>2032.9699999999984</v>
      </c>
      <c r="N66" s="437">
        <v>1233.5619999999999</v>
      </c>
      <c r="O66" s="437">
        <v>36699.424000000006</v>
      </c>
      <c r="P66" s="437">
        <v>62579.839</v>
      </c>
      <c r="Q66" s="437">
        <v>37932.985999999997</v>
      </c>
      <c r="R66" s="437">
        <v>100512.82500000001</v>
      </c>
    </row>
    <row r="67" spans="1:18" ht="15.75" x14ac:dyDescent="0.2">
      <c r="A67" s="434" t="s">
        <v>332</v>
      </c>
      <c r="B67" s="434"/>
      <c r="C67" s="435">
        <v>2E-3</v>
      </c>
      <c r="D67" s="435">
        <v>0</v>
      </c>
      <c r="E67" s="435">
        <v>37638.847999999991</v>
      </c>
      <c r="F67" s="435">
        <v>267.93499999999989</v>
      </c>
      <c r="G67" s="435">
        <v>133315.53399999999</v>
      </c>
      <c r="H67" s="435">
        <v>446.4849999999999</v>
      </c>
      <c r="I67" s="435">
        <v>563584.89800000004</v>
      </c>
      <c r="J67" s="435">
        <v>1621.2300000000002</v>
      </c>
      <c r="K67" s="435">
        <v>138422.31800000003</v>
      </c>
      <c r="L67" s="435">
        <v>630.15500000000031</v>
      </c>
      <c r="M67" s="435">
        <v>23148.889999999996</v>
      </c>
      <c r="N67" s="435">
        <v>14343.193000000001</v>
      </c>
      <c r="O67" s="435">
        <v>551641.81999999995</v>
      </c>
      <c r="P67" s="435">
        <v>899076.29500000039</v>
      </c>
      <c r="Q67" s="435">
        <v>565985.0129999998</v>
      </c>
      <c r="R67" s="435">
        <v>1465061.308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6"/>
  <sheetViews>
    <sheetView zoomScale="79" zoomScaleNormal="79" workbookViewId="0">
      <selection activeCell="I32" sqref="I32"/>
    </sheetView>
  </sheetViews>
  <sheetFormatPr baseColWidth="10" defaultColWidth="11.42578125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9" x14ac:dyDescent="0.25">
      <c r="A1" s="43" t="s">
        <v>53</v>
      </c>
      <c r="B1" s="2"/>
      <c r="C1" s="2"/>
      <c r="D1" s="2"/>
      <c r="E1" s="2"/>
    </row>
    <row r="2" spans="1:19" x14ac:dyDescent="0.25">
      <c r="A2" s="43" t="s">
        <v>496</v>
      </c>
      <c r="B2" s="2"/>
      <c r="C2" s="2"/>
      <c r="D2" s="2"/>
      <c r="E2" s="2"/>
    </row>
    <row r="3" spans="1:19" x14ac:dyDescent="0.25">
      <c r="A3" s="4"/>
      <c r="B3" s="4"/>
      <c r="C3" s="4"/>
      <c r="D3" s="4"/>
    </row>
    <row r="4" spans="1:19" x14ac:dyDescent="0.25">
      <c r="A4" s="1" t="s">
        <v>54</v>
      </c>
      <c r="B4" s="2"/>
      <c r="C4" s="2"/>
      <c r="D4" s="2"/>
      <c r="I4" s="384"/>
    </row>
    <row r="5" spans="1:19" x14ac:dyDescent="0.25">
      <c r="A5" s="1" t="s">
        <v>55</v>
      </c>
      <c r="B5" s="2"/>
      <c r="C5" s="2"/>
      <c r="D5" s="2"/>
      <c r="I5" s="384"/>
    </row>
    <row r="6" spans="1:19" ht="14.25" thickBot="1" x14ac:dyDescent="0.3">
      <c r="A6" s="1"/>
      <c r="B6" s="2"/>
      <c r="C6" s="2"/>
      <c r="D6" s="2"/>
      <c r="I6" s="384"/>
    </row>
    <row r="7" spans="1:19" ht="21" customHeight="1" thickBot="1" x14ac:dyDescent="0.3">
      <c r="A7" s="1"/>
      <c r="B7" s="593" t="s">
        <v>303</v>
      </c>
      <c r="C7" s="594"/>
      <c r="D7" s="227" t="s">
        <v>94</v>
      </c>
      <c r="I7" s="384"/>
    </row>
    <row r="8" spans="1:19" ht="16.5" customHeight="1" x14ac:dyDescent="0.25">
      <c r="A8" s="343" t="s">
        <v>497</v>
      </c>
      <c r="B8" s="414" t="s">
        <v>56</v>
      </c>
      <c r="C8" s="416" t="s">
        <v>57</v>
      </c>
      <c r="D8" s="418" t="s">
        <v>156</v>
      </c>
      <c r="I8" s="384"/>
    </row>
    <row r="9" spans="1:19" ht="16.5" customHeight="1" x14ac:dyDescent="0.25">
      <c r="A9" s="344"/>
      <c r="B9" s="415" t="s">
        <v>156</v>
      </c>
      <c r="C9" s="417" t="s">
        <v>58</v>
      </c>
      <c r="D9" s="419" t="s">
        <v>59</v>
      </c>
      <c r="I9" s="384"/>
    </row>
    <row r="10" spans="1:19" ht="17.25" customHeight="1" thickBot="1" x14ac:dyDescent="0.3">
      <c r="A10" s="345" t="s">
        <v>60</v>
      </c>
      <c r="B10" s="422" t="s">
        <v>61</v>
      </c>
      <c r="C10" s="423" t="s">
        <v>62</v>
      </c>
      <c r="D10" s="420" t="s">
        <v>61</v>
      </c>
      <c r="I10" s="384"/>
    </row>
    <row r="11" spans="1:19" x14ac:dyDescent="0.25">
      <c r="A11" s="421" t="s">
        <v>2</v>
      </c>
      <c r="B11" s="525">
        <v>10175.50609636857</v>
      </c>
      <c r="C11" s="526">
        <v>93076.076620870765</v>
      </c>
      <c r="D11" s="527">
        <v>819882.3</v>
      </c>
      <c r="E11" s="170"/>
      <c r="F11" s="170"/>
      <c r="G11" s="483"/>
      <c r="H11" s="484"/>
      <c r="I11" s="484"/>
      <c r="J11" s="484"/>
      <c r="K11" s="484"/>
      <c r="L11" s="484"/>
      <c r="M11" s="484"/>
      <c r="N11" s="484"/>
      <c r="O11" s="484"/>
      <c r="P11" s="484"/>
      <c r="Q11" s="484"/>
      <c r="R11" s="483"/>
      <c r="S11" s="484"/>
    </row>
    <row r="12" spans="1:19" x14ac:dyDescent="0.25">
      <c r="A12" s="396" t="s">
        <v>3</v>
      </c>
      <c r="B12" s="528">
        <v>9799.3421104930039</v>
      </c>
      <c r="C12" s="529">
        <v>88998.789737746294</v>
      </c>
      <c r="D12" s="530">
        <v>824296</v>
      </c>
      <c r="E12" s="170"/>
      <c r="F12" s="170"/>
      <c r="G12" s="483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3"/>
      <c r="S12" s="484"/>
    </row>
    <row r="13" spans="1:19" x14ac:dyDescent="0.25">
      <c r="A13" s="396" t="s">
        <v>4</v>
      </c>
      <c r="B13" s="528">
        <v>10197.493787252715</v>
      </c>
      <c r="C13" s="529">
        <v>100754.97937417001</v>
      </c>
      <c r="D13" s="530">
        <v>915607.94400000002</v>
      </c>
      <c r="E13" s="170"/>
      <c r="F13" s="170"/>
      <c r="G13" s="483"/>
      <c r="H13" s="484"/>
      <c r="I13" s="484"/>
      <c r="J13" s="484"/>
      <c r="K13" s="484"/>
      <c r="L13" s="484"/>
      <c r="M13" s="484"/>
      <c r="N13" s="484"/>
      <c r="O13" s="484"/>
      <c r="P13" s="484"/>
      <c r="Q13" s="484"/>
      <c r="R13" s="483"/>
      <c r="S13" s="484"/>
    </row>
    <row r="14" spans="1:19" x14ac:dyDescent="0.25">
      <c r="A14" s="396" t="s">
        <v>5</v>
      </c>
      <c r="B14" s="528">
        <v>10052.290927706877</v>
      </c>
      <c r="C14" s="529">
        <v>107011.19591693647</v>
      </c>
      <c r="D14" s="530">
        <v>790579.1</v>
      </c>
      <c r="E14" s="170"/>
      <c r="F14" s="170"/>
      <c r="G14" s="483"/>
      <c r="I14" s="484"/>
      <c r="K14" s="170"/>
      <c r="L14" s="170"/>
      <c r="M14" s="170"/>
      <c r="N14" s="170"/>
      <c r="O14" s="170"/>
      <c r="P14" s="170"/>
      <c r="Q14" s="170"/>
    </row>
    <row r="15" spans="1:19" x14ac:dyDescent="0.25">
      <c r="A15" s="396" t="s">
        <v>6</v>
      </c>
      <c r="B15" s="528">
        <v>11043</v>
      </c>
      <c r="C15" s="529">
        <v>115453.29</v>
      </c>
      <c r="D15" s="530">
        <v>832763</v>
      </c>
      <c r="E15" s="170"/>
      <c r="F15" s="170"/>
      <c r="G15" s="483"/>
      <c r="H15" s="482"/>
      <c r="I15" s="484"/>
      <c r="J15" s="482"/>
      <c r="K15" s="482"/>
      <c r="L15" s="482"/>
      <c r="M15" s="482"/>
      <c r="N15" s="482"/>
      <c r="O15" s="482"/>
      <c r="P15" s="482"/>
      <c r="Q15" s="482"/>
      <c r="R15" s="482"/>
      <c r="S15" s="170"/>
    </row>
    <row r="16" spans="1:19" ht="14.25" customHeight="1" x14ac:dyDescent="0.25">
      <c r="A16" s="396" t="s">
        <v>7</v>
      </c>
      <c r="B16" s="528">
        <v>10187</v>
      </c>
      <c r="C16" s="529">
        <v>108508.02</v>
      </c>
      <c r="D16" s="530">
        <v>888324</v>
      </c>
      <c r="E16" s="170"/>
      <c r="F16" s="170"/>
      <c r="G16" s="483"/>
      <c r="I16" s="484"/>
    </row>
    <row r="17" spans="1:9" x14ac:dyDescent="0.25">
      <c r="A17" s="396" t="s">
        <v>8</v>
      </c>
      <c r="B17" s="528">
        <v>10868.472720479629</v>
      </c>
      <c r="C17" s="529">
        <v>117490.09889437053</v>
      </c>
      <c r="D17" s="530">
        <v>1099689.0889999999</v>
      </c>
      <c r="E17" s="170"/>
      <c r="F17" s="170"/>
      <c r="G17" s="483"/>
      <c r="I17" s="484"/>
    </row>
    <row r="18" spans="1:9" x14ac:dyDescent="0.25">
      <c r="A18" s="396" t="s">
        <v>9</v>
      </c>
      <c r="B18" s="528">
        <v>10008.704087404867</v>
      </c>
      <c r="C18" s="529">
        <v>112102.13363372987</v>
      </c>
      <c r="D18" s="530">
        <v>1017760.1459999999</v>
      </c>
      <c r="E18" s="170"/>
      <c r="F18" s="170"/>
      <c r="G18" s="483"/>
      <c r="I18" s="484"/>
    </row>
    <row r="19" spans="1:9" x14ac:dyDescent="0.25">
      <c r="A19" s="396" t="s">
        <v>10</v>
      </c>
      <c r="B19" s="528">
        <v>10003.044096403548</v>
      </c>
      <c r="C19" s="529">
        <v>109646.17756113468</v>
      </c>
      <c r="D19" s="530">
        <v>1002871.924</v>
      </c>
      <c r="E19" s="170"/>
      <c r="F19" s="170"/>
      <c r="G19" s="483"/>
      <c r="I19" s="484"/>
    </row>
    <row r="20" spans="1:9" x14ac:dyDescent="0.25">
      <c r="A20" s="396" t="s">
        <v>11</v>
      </c>
      <c r="B20" s="528">
        <v>9705.0545701698466</v>
      </c>
      <c r="C20" s="529">
        <v>107590.56410851503</v>
      </c>
      <c r="D20" s="530">
        <v>1048124.3149999999</v>
      </c>
      <c r="E20" s="170"/>
      <c r="F20" s="170"/>
      <c r="G20" s="483"/>
      <c r="I20" s="484"/>
    </row>
    <row r="21" spans="1:9" x14ac:dyDescent="0.25">
      <c r="A21" s="396" t="s">
        <v>12</v>
      </c>
      <c r="B21" s="528">
        <v>8414.1866224893929</v>
      </c>
      <c r="C21" s="531">
        <v>89858.118061477304</v>
      </c>
      <c r="D21" s="530">
        <v>885574.69000000006</v>
      </c>
      <c r="E21" s="170"/>
      <c r="F21" s="170"/>
      <c r="G21" s="483"/>
      <c r="I21" s="484"/>
    </row>
    <row r="22" spans="1:9" ht="14.25" thickBot="1" x14ac:dyDescent="0.3">
      <c r="A22" s="397" t="s">
        <v>13</v>
      </c>
      <c r="B22" s="532">
        <v>8871.5558953291111</v>
      </c>
      <c r="C22" s="533">
        <v>99896.763757720939</v>
      </c>
      <c r="D22" s="534">
        <v>1016352.7729999999</v>
      </c>
      <c r="E22" s="170"/>
      <c r="F22" s="170"/>
      <c r="G22" s="483"/>
      <c r="I22" s="484"/>
    </row>
    <row r="23" spans="1:9" ht="14.25" thickBot="1" x14ac:dyDescent="0.3">
      <c r="A23" s="342" t="s">
        <v>15</v>
      </c>
      <c r="B23" s="504">
        <f>+SUM(B11:B22)</f>
        <v>119325.65091409755</v>
      </c>
      <c r="C23" s="504">
        <f>+SUM(C11:C22)</f>
        <v>1250386.2076666718</v>
      </c>
      <c r="D23" s="504">
        <f>+SUM(D11:D22)</f>
        <v>11141825.280999999</v>
      </c>
      <c r="E23" s="170"/>
      <c r="F23" s="2"/>
    </row>
    <row r="24" spans="1:9" x14ac:dyDescent="0.25">
      <c r="A24" s="2"/>
      <c r="B24" s="2"/>
      <c r="C24" s="2"/>
      <c r="D24" s="2"/>
      <c r="E24" s="2"/>
    </row>
    <row r="25" spans="1:9" ht="14.25" thickBot="1" x14ac:dyDescent="0.3">
      <c r="A25" s="1" t="s">
        <v>63</v>
      </c>
      <c r="B25" s="2"/>
      <c r="C25" s="2"/>
      <c r="D25" s="2"/>
      <c r="E25" s="2"/>
    </row>
    <row r="26" spans="1:9" ht="14.25" thickBot="1" x14ac:dyDescent="0.3">
      <c r="A26" s="438" t="s">
        <v>64</v>
      </c>
      <c r="B26" s="346"/>
      <c r="C26" s="347" t="s">
        <v>65</v>
      </c>
      <c r="D26" s="446"/>
      <c r="E26" s="227" t="s">
        <v>66</v>
      </c>
    </row>
    <row r="27" spans="1:9" ht="14.25" thickBot="1" x14ac:dyDescent="0.3">
      <c r="A27" s="445"/>
      <c r="B27" s="340" t="s">
        <v>68</v>
      </c>
      <c r="C27" s="228" t="s">
        <v>69</v>
      </c>
      <c r="D27" s="341" t="s">
        <v>22</v>
      </c>
      <c r="E27" s="348" t="s">
        <v>62</v>
      </c>
    </row>
    <row r="28" spans="1:9" x14ac:dyDescent="0.25">
      <c r="A28" s="395" t="s">
        <v>186</v>
      </c>
      <c r="B28" s="538">
        <v>399</v>
      </c>
      <c r="C28" s="540">
        <v>4430707.3040000005</v>
      </c>
      <c r="D28" s="543">
        <f>C28+B28</f>
        <v>4431106.3040000005</v>
      </c>
      <c r="E28" s="535"/>
      <c r="G28" s="170"/>
    </row>
    <row r="29" spans="1:9" x14ac:dyDescent="0.25">
      <c r="A29" s="396" t="s">
        <v>185</v>
      </c>
      <c r="B29" s="539"/>
      <c r="C29" s="541">
        <v>5532950.5370000005</v>
      </c>
      <c r="D29" s="544">
        <f>C29+B29</f>
        <v>5532950.5370000005</v>
      </c>
      <c r="E29" s="535"/>
      <c r="H29" s="241"/>
    </row>
    <row r="30" spans="1:9" ht="14.25" thickBot="1" x14ac:dyDescent="0.3">
      <c r="A30" s="397" t="s">
        <v>187</v>
      </c>
      <c r="B30" s="538">
        <v>139229.53899999999</v>
      </c>
      <c r="C30" s="542">
        <v>73271.510999999999</v>
      </c>
      <c r="D30" s="545">
        <f>C30+B30</f>
        <v>212501.05</v>
      </c>
      <c r="E30" s="535">
        <v>1785037</v>
      </c>
    </row>
    <row r="31" spans="1:9" ht="14.25" thickBot="1" x14ac:dyDescent="0.3">
      <c r="A31" s="342" t="s">
        <v>15</v>
      </c>
      <c r="B31" s="504">
        <f>SUM(B28:B30)</f>
        <v>139628.53899999999</v>
      </c>
      <c r="C31" s="504">
        <f>SUM(C28:C30)</f>
        <v>10036929.352000002</v>
      </c>
      <c r="D31" s="505">
        <f>SUM(D28:D30)</f>
        <v>10176557.891000003</v>
      </c>
      <c r="E31" s="504">
        <f>SUM(E28:E30)</f>
        <v>1785037</v>
      </c>
    </row>
    <row r="32" spans="1:9" x14ac:dyDescent="0.25">
      <c r="A32" s="1" t="s">
        <v>320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54"/>
  <dimension ref="A1:R12"/>
  <sheetViews>
    <sheetView workbookViewId="0">
      <selection activeCell="I32" sqref="I32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425" t="s">
        <v>478</v>
      </c>
    </row>
    <row r="2" spans="1:18" ht="13.5" x14ac:dyDescent="0.25">
      <c r="A2" s="424"/>
    </row>
    <row r="3" spans="1:18" ht="13.5" x14ac:dyDescent="0.25">
      <c r="A3" s="424" t="s">
        <v>404</v>
      </c>
    </row>
    <row r="6" spans="1:18" ht="12.75" customHeight="1" x14ac:dyDescent="0.2">
      <c r="A6" s="603"/>
      <c r="B6" s="601" t="s">
        <v>402</v>
      </c>
      <c r="C6" s="601" t="s">
        <v>425</v>
      </c>
      <c r="D6" s="601" t="s">
        <v>499</v>
      </c>
      <c r="E6" s="601" t="s">
        <v>426</v>
      </c>
      <c r="F6" s="601" t="s">
        <v>500</v>
      </c>
      <c r="G6" s="601" t="s">
        <v>427</v>
      </c>
      <c r="H6" s="601" t="s">
        <v>501</v>
      </c>
      <c r="I6" s="601" t="s">
        <v>428</v>
      </c>
      <c r="J6" s="601" t="s">
        <v>502</v>
      </c>
      <c r="K6" s="601" t="s">
        <v>429</v>
      </c>
      <c r="L6" s="601" t="s">
        <v>503</v>
      </c>
      <c r="M6" s="601" t="s">
        <v>504</v>
      </c>
      <c r="N6" s="601" t="s">
        <v>430</v>
      </c>
      <c r="O6" s="601" t="s">
        <v>409</v>
      </c>
      <c r="P6" s="601" t="s">
        <v>410</v>
      </c>
      <c r="Q6" s="601" t="s">
        <v>411</v>
      </c>
      <c r="R6" s="601" t="s">
        <v>412</v>
      </c>
    </row>
    <row r="7" spans="1:18" ht="12.75" customHeight="1" x14ac:dyDescent="0.2">
      <c r="A7" s="603"/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</row>
    <row r="8" spans="1:18" ht="15" x14ac:dyDescent="0.25">
      <c r="A8" s="426"/>
      <c r="B8" s="439" t="s">
        <v>28</v>
      </c>
      <c r="C8" s="427">
        <v>2E-3</v>
      </c>
      <c r="D8" s="427">
        <v>0</v>
      </c>
      <c r="E8" s="427">
        <v>15380.824999999999</v>
      </c>
      <c r="F8" s="427">
        <v>27.50500000000001</v>
      </c>
      <c r="G8" s="427">
        <v>57804.542999999874</v>
      </c>
      <c r="H8" s="427">
        <v>44.69</v>
      </c>
      <c r="I8" s="427">
        <v>186415.05499999961</v>
      </c>
      <c r="J8" s="427">
        <v>133.77000000000007</v>
      </c>
      <c r="K8" s="427">
        <v>67713.244999999675</v>
      </c>
      <c r="L8" s="427">
        <v>46.500000000000043</v>
      </c>
      <c r="M8" s="427">
        <v>13502.435000000014</v>
      </c>
      <c r="N8" s="427">
        <v>14343.192999999988</v>
      </c>
      <c r="O8" s="427">
        <v>110723.51200000003</v>
      </c>
      <c r="P8" s="427">
        <v>341068.56999999925</v>
      </c>
      <c r="Q8" s="427">
        <v>125066.70499999997</v>
      </c>
      <c r="R8" s="427">
        <v>466135.27499999944</v>
      </c>
    </row>
    <row r="9" spans="1:18" ht="15" x14ac:dyDescent="0.25">
      <c r="A9" s="426"/>
      <c r="B9" s="439" t="s">
        <v>30</v>
      </c>
      <c r="C9" s="427">
        <v>0</v>
      </c>
      <c r="D9" s="427">
        <v>0</v>
      </c>
      <c r="E9" s="427">
        <v>0</v>
      </c>
      <c r="F9" s="427">
        <v>0</v>
      </c>
      <c r="G9" s="427">
        <v>0</v>
      </c>
      <c r="H9" s="427">
        <v>0</v>
      </c>
      <c r="I9" s="427">
        <v>0</v>
      </c>
      <c r="J9" s="427">
        <v>0</v>
      </c>
      <c r="K9" s="427">
        <v>0</v>
      </c>
      <c r="L9" s="427">
        <v>0</v>
      </c>
      <c r="M9" s="427">
        <v>0</v>
      </c>
      <c r="N9" s="427">
        <v>0</v>
      </c>
      <c r="O9" s="427">
        <v>312770.87000000098</v>
      </c>
      <c r="P9" s="427">
        <v>0</v>
      </c>
      <c r="Q9" s="427">
        <v>312770.87000000098</v>
      </c>
      <c r="R9" s="427">
        <v>312770.87000000098</v>
      </c>
    </row>
    <row r="10" spans="1:18" ht="15" x14ac:dyDescent="0.25">
      <c r="A10" s="426"/>
      <c r="B10" s="439" t="s">
        <v>27</v>
      </c>
      <c r="C10" s="427">
        <v>0</v>
      </c>
      <c r="D10" s="427">
        <v>0</v>
      </c>
      <c r="E10" s="427">
        <v>22045.172999999988</v>
      </c>
      <c r="F10" s="427">
        <v>240.33499999999964</v>
      </c>
      <c r="G10" s="427">
        <v>74716.43399999963</v>
      </c>
      <c r="H10" s="427">
        <v>401.79500000000019</v>
      </c>
      <c r="I10" s="427">
        <v>372461.26800000016</v>
      </c>
      <c r="J10" s="427">
        <v>1486.704999999997</v>
      </c>
      <c r="K10" s="427">
        <v>67761.097999999809</v>
      </c>
      <c r="L10" s="427">
        <v>583.65499999999918</v>
      </c>
      <c r="M10" s="427">
        <v>9639.7150000000147</v>
      </c>
      <c r="N10" s="427">
        <v>0</v>
      </c>
      <c r="O10" s="427">
        <v>115120.70599999985</v>
      </c>
      <c r="P10" s="427">
        <v>549336.17799999914</v>
      </c>
      <c r="Q10" s="427">
        <v>115120.70599999985</v>
      </c>
      <c r="R10" s="427">
        <v>664456.88400000241</v>
      </c>
    </row>
    <row r="11" spans="1:18" ht="15" x14ac:dyDescent="0.25">
      <c r="A11" s="426"/>
      <c r="B11" s="439" t="s">
        <v>403</v>
      </c>
      <c r="C11" s="427">
        <v>0</v>
      </c>
      <c r="D11" s="427">
        <v>0</v>
      </c>
      <c r="E11" s="427">
        <v>212.84999999999985</v>
      </c>
      <c r="F11" s="427">
        <v>9.4999999999999987E-2</v>
      </c>
      <c r="G11" s="427">
        <v>794.55699999999911</v>
      </c>
      <c r="H11" s="427">
        <v>0</v>
      </c>
      <c r="I11" s="427">
        <v>4708.5749999999971</v>
      </c>
      <c r="J11" s="427">
        <v>0.755</v>
      </c>
      <c r="K11" s="427">
        <v>2947.9750000000017</v>
      </c>
      <c r="L11" s="427">
        <v>0</v>
      </c>
      <c r="M11" s="427">
        <v>6.7399999999999993</v>
      </c>
      <c r="N11" s="427">
        <v>0</v>
      </c>
      <c r="O11" s="427">
        <v>13026.732000000011</v>
      </c>
      <c r="P11" s="427">
        <v>8671.5470000000078</v>
      </c>
      <c r="Q11" s="427">
        <v>13026.732000000011</v>
      </c>
      <c r="R11" s="427">
        <v>21698.278999999959</v>
      </c>
    </row>
    <row r="12" spans="1:18" ht="15" x14ac:dyDescent="0.25">
      <c r="A12" s="426"/>
      <c r="B12" s="440" t="s">
        <v>332</v>
      </c>
      <c r="C12" s="441">
        <v>2E-3</v>
      </c>
      <c r="D12" s="441">
        <v>0</v>
      </c>
      <c r="E12" s="441">
        <v>37638.847999999984</v>
      </c>
      <c r="F12" s="441">
        <v>267.93499999999966</v>
      </c>
      <c r="G12" s="441">
        <v>133315.53399999949</v>
      </c>
      <c r="H12" s="441">
        <v>446.48500000000018</v>
      </c>
      <c r="I12" s="441">
        <v>563584.8979999997</v>
      </c>
      <c r="J12" s="441">
        <v>1621.2299999999971</v>
      </c>
      <c r="K12" s="441">
        <v>138422.31799999948</v>
      </c>
      <c r="L12" s="441">
        <v>630.15499999999918</v>
      </c>
      <c r="M12" s="441">
        <v>23148.890000000032</v>
      </c>
      <c r="N12" s="441">
        <v>14343.192999999988</v>
      </c>
      <c r="O12" s="441">
        <v>551641.82000000088</v>
      </c>
      <c r="P12" s="441">
        <v>899076.29499999841</v>
      </c>
      <c r="Q12" s="441">
        <v>565985.01300000073</v>
      </c>
      <c r="R12" s="441">
        <v>1465061.3080000028</v>
      </c>
    </row>
  </sheetData>
  <mergeCells count="18">
    <mergeCell ref="Q6:Q7"/>
    <mergeCell ref="R6:R7"/>
    <mergeCell ref="P6:P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F47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6" ht="13.5" customHeight="1" x14ac:dyDescent="0.25">
      <c r="A1" s="65" t="s">
        <v>487</v>
      </c>
      <c r="B1" s="20"/>
      <c r="C1" s="20"/>
      <c r="D1" s="20"/>
      <c r="E1" s="20"/>
      <c r="F1" s="20"/>
    </row>
    <row r="2" spans="1:6" ht="13.5" customHeight="1" x14ac:dyDescent="0.25">
      <c r="A2" s="20"/>
      <c r="B2" s="20"/>
      <c r="C2" s="20"/>
      <c r="D2" s="20"/>
      <c r="E2" s="20"/>
      <c r="F2" s="20"/>
    </row>
    <row r="3" spans="1:6" ht="13.5" customHeight="1" x14ac:dyDescent="0.25">
      <c r="A3" s="442"/>
      <c r="B3" s="442"/>
      <c r="C3" s="443" t="s">
        <v>322</v>
      </c>
      <c r="D3" s="442"/>
      <c r="E3" s="442"/>
      <c r="F3" s="20"/>
    </row>
    <row r="4" spans="1:6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20"/>
    </row>
    <row r="5" spans="1:6" ht="13.5" customHeight="1" x14ac:dyDescent="0.25">
      <c r="A5" s="51" t="s">
        <v>2</v>
      </c>
      <c r="B5" s="319">
        <v>585.42600000000004</v>
      </c>
      <c r="C5" s="319">
        <v>845.15600000000006</v>
      </c>
      <c r="D5" s="46">
        <v>0</v>
      </c>
      <c r="E5" s="181">
        <f>SUM(B5:D5)</f>
        <v>1430.5820000000001</v>
      </c>
      <c r="F5" s="20"/>
    </row>
    <row r="6" spans="1:6" ht="13.5" customHeight="1" x14ac:dyDescent="0.25">
      <c r="A6" s="51" t="s">
        <v>3</v>
      </c>
      <c r="B6" s="319">
        <v>529.57099999999991</v>
      </c>
      <c r="C6" s="319">
        <v>767.95200000000011</v>
      </c>
      <c r="D6" s="46">
        <v>0</v>
      </c>
      <c r="E6" s="181">
        <f>SUM(B6:D6)</f>
        <v>1297.5230000000001</v>
      </c>
      <c r="F6" s="20"/>
    </row>
    <row r="7" spans="1:6" ht="13.5" customHeight="1" x14ac:dyDescent="0.25">
      <c r="A7" s="51" t="s">
        <v>4</v>
      </c>
      <c r="B7" s="319">
        <v>605.08600000000001</v>
      </c>
      <c r="C7" s="319">
        <v>914.6239999999998</v>
      </c>
      <c r="D7" s="46">
        <v>0</v>
      </c>
      <c r="E7" s="181">
        <f>SUM(B7:D7)</f>
        <v>1519.7099999999998</v>
      </c>
      <c r="F7" s="20"/>
    </row>
    <row r="8" spans="1:6" ht="13.5" customHeight="1" x14ac:dyDescent="0.25">
      <c r="A8" s="51" t="s">
        <v>5</v>
      </c>
      <c r="B8" s="319">
        <v>655.49699999999996</v>
      </c>
      <c r="C8" s="319">
        <v>964.23000000000025</v>
      </c>
      <c r="D8" s="46">
        <v>0</v>
      </c>
      <c r="E8" s="181">
        <f>SUM(B8:D8)</f>
        <v>1619.7270000000003</v>
      </c>
      <c r="F8" s="20"/>
    </row>
    <row r="9" spans="1:6" ht="13.5" customHeight="1" x14ac:dyDescent="0.25">
      <c r="A9" s="51" t="s">
        <v>6</v>
      </c>
      <c r="B9" s="319">
        <v>715.31</v>
      </c>
      <c r="C9" s="319">
        <v>975.93899999999985</v>
      </c>
      <c r="D9" s="46">
        <v>0</v>
      </c>
      <c r="E9" s="181">
        <f>SUM(B9:D9)</f>
        <v>1691.2489999999998</v>
      </c>
      <c r="F9" s="20"/>
    </row>
    <row r="10" spans="1:6" ht="13.5" customHeight="1" x14ac:dyDescent="0.25">
      <c r="A10" s="51" t="s">
        <v>7</v>
      </c>
      <c r="B10" s="319">
        <v>740.25199999999995</v>
      </c>
      <c r="C10" s="319">
        <v>688.43700000000001</v>
      </c>
      <c r="D10" s="46">
        <v>0</v>
      </c>
      <c r="E10" s="181">
        <f t="shared" ref="E10:E16" si="0">SUM(B10:D10)</f>
        <v>1428.6889999999999</v>
      </c>
      <c r="F10" s="20"/>
    </row>
    <row r="11" spans="1:6" ht="13.5" customHeight="1" x14ac:dyDescent="0.25">
      <c r="A11" s="51" t="s">
        <v>8</v>
      </c>
      <c r="B11" s="319">
        <v>793.33399999999995</v>
      </c>
      <c r="C11" s="319">
        <v>1319.7450000000001</v>
      </c>
      <c r="D11" s="46">
        <v>0</v>
      </c>
      <c r="E11" s="181">
        <f t="shared" si="0"/>
        <v>2113.0790000000002</v>
      </c>
      <c r="F11" s="20"/>
    </row>
    <row r="12" spans="1:6" ht="13.5" customHeight="1" x14ac:dyDescent="0.25">
      <c r="A12" s="51" t="s">
        <v>9</v>
      </c>
      <c r="B12" s="319">
        <v>796.07299999999998</v>
      </c>
      <c r="C12" s="319">
        <v>1035.394</v>
      </c>
      <c r="D12" s="46">
        <v>0</v>
      </c>
      <c r="E12" s="181">
        <f t="shared" si="0"/>
        <v>1831.4670000000001</v>
      </c>
      <c r="F12" s="20"/>
    </row>
    <row r="13" spans="1:6" ht="13.5" customHeight="1" x14ac:dyDescent="0.25">
      <c r="A13" s="51" t="s">
        <v>10</v>
      </c>
      <c r="B13" s="319">
        <v>729.46799999999996</v>
      </c>
      <c r="C13" s="319">
        <v>705.14799999999991</v>
      </c>
      <c r="D13" s="46">
        <v>0</v>
      </c>
      <c r="E13" s="181">
        <f t="shared" si="0"/>
        <v>1434.616</v>
      </c>
      <c r="F13" s="20"/>
    </row>
    <row r="14" spans="1:6" ht="13.5" customHeight="1" x14ac:dyDescent="0.25">
      <c r="A14" s="51" t="s">
        <v>11</v>
      </c>
      <c r="B14" s="319">
        <v>733.80100000000004</v>
      </c>
      <c r="C14" s="319">
        <v>1027.1479999999999</v>
      </c>
      <c r="D14" s="46">
        <v>0</v>
      </c>
      <c r="E14" s="181">
        <f t="shared" si="0"/>
        <v>1760.9490000000001</v>
      </c>
      <c r="F14" s="20"/>
    </row>
    <row r="15" spans="1:6" ht="13.5" customHeight="1" x14ac:dyDescent="0.25">
      <c r="A15" s="51" t="s">
        <v>12</v>
      </c>
      <c r="B15" s="319">
        <v>668.83400000000006</v>
      </c>
      <c r="C15" s="319">
        <v>958.92500000000007</v>
      </c>
      <c r="D15" s="46">
        <v>0</v>
      </c>
      <c r="E15" s="181">
        <f t="shared" si="0"/>
        <v>1627.759</v>
      </c>
      <c r="F15" s="20"/>
    </row>
    <row r="16" spans="1:6" ht="13.5" customHeight="1" x14ac:dyDescent="0.25">
      <c r="A16" s="51" t="s">
        <v>13</v>
      </c>
      <c r="B16" s="319">
        <v>678.75599999999997</v>
      </c>
      <c r="C16" s="319">
        <v>936.66100000000006</v>
      </c>
      <c r="D16" s="46">
        <v>0</v>
      </c>
      <c r="E16" s="181">
        <f t="shared" si="0"/>
        <v>1615.4169999999999</v>
      </c>
      <c r="F16" s="20"/>
    </row>
    <row r="17" spans="1:6" ht="13.5" customHeight="1" x14ac:dyDescent="0.25">
      <c r="A17" s="199" t="s">
        <v>15</v>
      </c>
      <c r="B17" s="180">
        <f>+SUM(B5:B16)</f>
        <v>8231.4079999999994</v>
      </c>
      <c r="C17" s="180">
        <f>+SUM(C5:C16)</f>
        <v>11139.358999999999</v>
      </c>
      <c r="D17" s="180">
        <f>+SUM(D5:D16)</f>
        <v>0</v>
      </c>
      <c r="E17" s="181">
        <f>SUM(E5:E16)</f>
        <v>19370.767000000003</v>
      </c>
      <c r="F17" s="20"/>
    </row>
    <row r="18" spans="1:6" ht="13.5" customHeight="1" x14ac:dyDescent="0.25">
      <c r="A18" s="20"/>
      <c r="B18" s="20"/>
      <c r="C18" s="20"/>
      <c r="D18" s="20"/>
      <c r="E18" s="73"/>
      <c r="F18" s="20"/>
    </row>
    <row r="19" spans="1:6" ht="13.5" customHeight="1" x14ac:dyDescent="0.25">
      <c r="A19" s="20"/>
      <c r="B19" s="20"/>
      <c r="C19" s="20"/>
      <c r="D19" s="20"/>
      <c r="E19" s="20"/>
      <c r="F19" s="20"/>
    </row>
    <row r="20" spans="1:6" ht="13.5" customHeight="1" x14ac:dyDescent="0.25">
      <c r="A20" s="442"/>
      <c r="B20" s="442"/>
      <c r="C20" s="443" t="s">
        <v>413</v>
      </c>
      <c r="D20" s="442"/>
      <c r="E20" s="442"/>
      <c r="F20" s="20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20"/>
    </row>
    <row r="22" spans="1:6" ht="13.5" customHeight="1" x14ac:dyDescent="0.25">
      <c r="A22" s="54" t="s">
        <v>2</v>
      </c>
      <c r="B22" s="319">
        <v>810.85600000000011</v>
      </c>
      <c r="C22" s="319">
        <v>504.56899999999996</v>
      </c>
      <c r="D22" s="46">
        <v>0</v>
      </c>
      <c r="E22" s="181">
        <f>SUM(B22:D22)</f>
        <v>1315.4250000000002</v>
      </c>
    </row>
    <row r="23" spans="1:6" ht="13.5" customHeight="1" x14ac:dyDescent="0.25">
      <c r="A23" s="54" t="s">
        <v>3</v>
      </c>
      <c r="B23" s="319">
        <v>725.96799999999996</v>
      </c>
      <c r="C23" s="319">
        <v>445.08299999999997</v>
      </c>
      <c r="D23" s="46">
        <v>0</v>
      </c>
      <c r="E23" s="181">
        <f>SUM(B23:D23)</f>
        <v>1171.0509999999999</v>
      </c>
      <c r="F23" s="20"/>
    </row>
    <row r="24" spans="1:6" ht="13.5" customHeight="1" x14ac:dyDescent="0.25">
      <c r="A24" s="54" t="s">
        <v>4</v>
      </c>
      <c r="B24" s="319">
        <v>864.08500000000004</v>
      </c>
      <c r="C24" s="319">
        <v>442.95299999999997</v>
      </c>
      <c r="D24" s="46">
        <v>0</v>
      </c>
      <c r="E24" s="181">
        <f>SUM(B24:D24)</f>
        <v>1307.038</v>
      </c>
      <c r="F24" s="20"/>
    </row>
    <row r="25" spans="1:6" ht="13.5" customHeight="1" x14ac:dyDescent="0.25">
      <c r="A25" s="54" t="s">
        <v>5</v>
      </c>
      <c r="B25" s="319">
        <v>898.73400000000004</v>
      </c>
      <c r="C25" s="319">
        <v>482.3250000000001</v>
      </c>
      <c r="D25" s="46">
        <v>0</v>
      </c>
      <c r="E25" s="181">
        <f>SUM(B25:D25)</f>
        <v>1381.0590000000002</v>
      </c>
      <c r="F25" s="20"/>
    </row>
    <row r="26" spans="1:6" ht="13.5" customHeight="1" x14ac:dyDescent="0.25">
      <c r="A26" s="54" t="s">
        <v>6</v>
      </c>
      <c r="B26" s="319">
        <v>997.98300000000006</v>
      </c>
      <c r="C26" s="319">
        <v>521.07999999999993</v>
      </c>
      <c r="D26" s="46">
        <v>0</v>
      </c>
      <c r="E26" s="181">
        <f t="shared" ref="E26:E33" si="1">SUM(B26:D26)</f>
        <v>1519.0630000000001</v>
      </c>
      <c r="F26" s="20"/>
    </row>
    <row r="27" spans="1:6" ht="13.5" customHeight="1" x14ac:dyDescent="0.25">
      <c r="A27" s="54" t="s">
        <v>7</v>
      </c>
      <c r="B27" s="319">
        <v>1038.925</v>
      </c>
      <c r="C27" s="319">
        <v>551.33900000000006</v>
      </c>
      <c r="D27" s="46">
        <v>0</v>
      </c>
      <c r="E27" s="181">
        <f t="shared" si="1"/>
        <v>1590.2640000000001</v>
      </c>
      <c r="F27" s="20"/>
    </row>
    <row r="28" spans="1:6" ht="13.5" customHeight="1" x14ac:dyDescent="0.25">
      <c r="A28" s="54" t="s">
        <v>8</v>
      </c>
      <c r="B28" s="319">
        <v>1146.3319999999999</v>
      </c>
      <c r="C28" s="319">
        <v>608.27900000000011</v>
      </c>
      <c r="D28" s="46">
        <v>0</v>
      </c>
      <c r="E28" s="181">
        <f t="shared" si="1"/>
        <v>1754.6109999999999</v>
      </c>
      <c r="F28" s="20"/>
    </row>
    <row r="29" spans="1:6" ht="13.5" customHeight="1" x14ac:dyDescent="0.25">
      <c r="A29" s="54" t="s">
        <v>9</v>
      </c>
      <c r="B29" s="319">
        <v>1114.0619999999999</v>
      </c>
      <c r="C29" s="319">
        <v>593.87300000000016</v>
      </c>
      <c r="D29" s="46">
        <v>0</v>
      </c>
      <c r="E29" s="181">
        <f t="shared" si="1"/>
        <v>1707.9349999999999</v>
      </c>
      <c r="F29" s="20"/>
    </row>
    <row r="30" spans="1:6" ht="13.5" customHeight="1" x14ac:dyDescent="0.25">
      <c r="A30" s="54" t="s">
        <v>10</v>
      </c>
      <c r="B30" s="319">
        <v>1026.462</v>
      </c>
      <c r="C30" s="319">
        <v>538.91600000000005</v>
      </c>
      <c r="D30" s="46">
        <v>0</v>
      </c>
      <c r="E30" s="181">
        <f t="shared" si="1"/>
        <v>1565.3780000000002</v>
      </c>
      <c r="F30" s="20"/>
    </row>
    <row r="31" spans="1:6" ht="13.5" customHeight="1" x14ac:dyDescent="0.25">
      <c r="A31" s="54" t="s">
        <v>11</v>
      </c>
      <c r="B31" s="319">
        <v>1041.8169999999998</v>
      </c>
      <c r="C31" s="319">
        <v>581.41099999999983</v>
      </c>
      <c r="D31" s="46">
        <v>0</v>
      </c>
      <c r="E31" s="181">
        <f t="shared" si="1"/>
        <v>1623.2279999999996</v>
      </c>
      <c r="F31" s="20"/>
    </row>
    <row r="32" spans="1:6" ht="13.5" customHeight="1" x14ac:dyDescent="0.25">
      <c r="A32" s="51" t="s">
        <v>12</v>
      </c>
      <c r="B32" s="319">
        <v>953.07900000000006</v>
      </c>
      <c r="C32" s="319">
        <v>511.37299999999999</v>
      </c>
      <c r="D32" s="46">
        <v>0</v>
      </c>
      <c r="E32" s="181">
        <f t="shared" si="1"/>
        <v>1464.452</v>
      </c>
      <c r="F32" s="20"/>
    </row>
    <row r="33" spans="1:6" ht="13.5" customHeight="1" x14ac:dyDescent="0.25">
      <c r="A33" s="54" t="s">
        <v>13</v>
      </c>
      <c r="B33" s="319">
        <v>966.26100000000008</v>
      </c>
      <c r="C33" s="319">
        <v>471.76700000000005</v>
      </c>
      <c r="D33" s="46">
        <v>0</v>
      </c>
      <c r="E33" s="181">
        <f t="shared" si="1"/>
        <v>1438.0280000000002</v>
      </c>
      <c r="F33" s="20"/>
    </row>
    <row r="34" spans="1:6" ht="13.5" customHeight="1" x14ac:dyDescent="0.25">
      <c r="A34" s="200" t="s">
        <v>15</v>
      </c>
      <c r="B34" s="208">
        <f>SUM(B22:B33)</f>
        <v>11584.563999999998</v>
      </c>
      <c r="C34" s="208">
        <f>SUM(C22:C33)</f>
        <v>6252.9679999999998</v>
      </c>
      <c r="D34" s="208">
        <f>SUM(D22:D33)</f>
        <v>0</v>
      </c>
      <c r="E34" s="208">
        <f>SUM(E22:E33)</f>
        <v>17837.531999999999</v>
      </c>
      <c r="F34" s="20"/>
    </row>
    <row r="35" spans="1:6" ht="13.5" customHeight="1" x14ac:dyDescent="0.25">
      <c r="A35" s="102"/>
      <c r="B35" s="89"/>
      <c r="C35" s="73"/>
      <c r="D35" s="103"/>
      <c r="E35" s="73"/>
      <c r="F35" s="20"/>
    </row>
    <row r="36" spans="1:6" ht="13.5" customHeight="1" x14ac:dyDescent="0.25">
      <c r="A36" s="104" t="s">
        <v>17</v>
      </c>
      <c r="B36" s="73"/>
      <c r="C36" s="73"/>
      <c r="D36" s="73"/>
      <c r="E36" s="73"/>
      <c r="F36" s="73"/>
    </row>
    <row r="37" spans="1:6" ht="13.5" customHeight="1" x14ac:dyDescent="0.25">
      <c r="A37" s="105" t="s">
        <v>20</v>
      </c>
      <c r="B37" s="73"/>
      <c r="C37" s="73"/>
      <c r="D37" s="73"/>
      <c r="E37" s="73"/>
      <c r="F37" s="73"/>
    </row>
    <row r="38" spans="1:6" ht="13.5" customHeight="1" x14ac:dyDescent="0.25">
      <c r="A38" s="105" t="s">
        <v>21</v>
      </c>
      <c r="B38" s="73"/>
      <c r="C38" s="73"/>
      <c r="D38" s="73"/>
      <c r="E38" s="73"/>
      <c r="F38" s="73"/>
    </row>
    <row r="39" spans="1:6" ht="13.5" customHeight="1" x14ac:dyDescent="0.25">
      <c r="A39" s="92"/>
    </row>
    <row r="40" spans="1:6" ht="13.5" customHeight="1" x14ac:dyDescent="0.25">
      <c r="A40" s="75"/>
    </row>
    <row r="41" spans="1:6" ht="20.45" customHeight="1" x14ac:dyDescent="0.25"/>
    <row r="42" spans="1:6" ht="20.45" customHeight="1" x14ac:dyDescent="0.25"/>
    <row r="43" spans="1:6" ht="20.45" customHeight="1" x14ac:dyDescent="0.25"/>
    <row r="44" spans="1:6" ht="20.45" customHeight="1" x14ac:dyDescent="0.25"/>
    <row r="45" spans="1:6" ht="20.45" customHeight="1" x14ac:dyDescent="0.25"/>
    <row r="46" spans="1:6" ht="20.45" customHeight="1" x14ac:dyDescent="0.25"/>
    <row r="47" spans="1:6" ht="20.45" customHeight="1" x14ac:dyDescent="0.25"/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F40"/>
  <sheetViews>
    <sheetView zoomScaleNormal="100" workbookViewId="0">
      <selection activeCell="K27" sqref="K27"/>
    </sheetView>
  </sheetViews>
  <sheetFormatPr baseColWidth="10" defaultColWidth="11.42578125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6" ht="13.5" customHeight="1" x14ac:dyDescent="0.25">
      <c r="A1" s="65" t="s">
        <v>486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42"/>
      <c r="B3" s="442"/>
      <c r="C3" s="443" t="s">
        <v>191</v>
      </c>
      <c r="D3" s="442"/>
      <c r="E3" s="442"/>
    </row>
    <row r="4" spans="1:6" ht="28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6" ht="13.5" customHeight="1" x14ac:dyDescent="0.25">
      <c r="A5" s="54" t="s">
        <v>2</v>
      </c>
      <c r="B5" s="319">
        <v>1720.1849999999997</v>
      </c>
      <c r="C5" s="319">
        <v>2891.6130000000003</v>
      </c>
      <c r="D5" s="46">
        <v>0</v>
      </c>
      <c r="E5" s="181">
        <f>SUM(B5:D5)</f>
        <v>4611.7979999999998</v>
      </c>
    </row>
    <row r="6" spans="1:6" ht="13.5" customHeight="1" x14ac:dyDescent="0.25">
      <c r="A6" s="54" t="s">
        <v>3</v>
      </c>
      <c r="B6" s="319">
        <v>1590.0409999999999</v>
      </c>
      <c r="C6" s="319">
        <v>2610.3489999999993</v>
      </c>
      <c r="D6" s="46">
        <v>0</v>
      </c>
      <c r="E6" s="181">
        <f>SUM(B6:D6)</f>
        <v>4200.3899999999994</v>
      </c>
    </row>
    <row r="7" spans="1:6" ht="13.5" customHeight="1" x14ac:dyDescent="0.25">
      <c r="A7" s="54" t="s">
        <v>4</v>
      </c>
      <c r="B7" s="319">
        <v>1925.1029999999998</v>
      </c>
      <c r="C7" s="319">
        <v>2730.2150000000006</v>
      </c>
      <c r="D7" s="46">
        <v>0</v>
      </c>
      <c r="E7" s="181">
        <f>SUM(B7:D7)</f>
        <v>4655.3180000000002</v>
      </c>
    </row>
    <row r="8" spans="1:6" ht="13.5" customHeight="1" x14ac:dyDescent="0.25">
      <c r="A8" s="54" t="s">
        <v>5</v>
      </c>
      <c r="B8" s="319">
        <v>2055.0309999999999</v>
      </c>
      <c r="C8" s="319">
        <v>3003.4970000000017</v>
      </c>
      <c r="D8" s="46">
        <v>0</v>
      </c>
      <c r="E8" s="181">
        <f>SUM(B8:D8)</f>
        <v>5058.5280000000021</v>
      </c>
    </row>
    <row r="9" spans="1:6" ht="13.5" customHeight="1" x14ac:dyDescent="0.25">
      <c r="A9" s="54" t="s">
        <v>6</v>
      </c>
      <c r="B9" s="319">
        <v>2337.0650000000001</v>
      </c>
      <c r="C9" s="319">
        <v>3010.9990000000007</v>
      </c>
      <c r="D9" s="46">
        <v>0</v>
      </c>
      <c r="E9" s="181">
        <f t="shared" ref="E9:E16" si="0">SUM(B9:D9)</f>
        <v>5348.0640000000003</v>
      </c>
    </row>
    <row r="10" spans="1:6" ht="13.5" customHeight="1" x14ac:dyDescent="0.25">
      <c r="A10" s="54" t="s">
        <v>7</v>
      </c>
      <c r="B10" s="319">
        <v>2359.7610000000004</v>
      </c>
      <c r="C10" s="319">
        <v>2983.4929999999999</v>
      </c>
      <c r="D10" s="46">
        <v>0</v>
      </c>
      <c r="E10" s="181">
        <f t="shared" si="0"/>
        <v>5343.2540000000008</v>
      </c>
    </row>
    <row r="11" spans="1:6" ht="13.5" customHeight="1" x14ac:dyDescent="0.25">
      <c r="A11" s="54" t="s">
        <v>8</v>
      </c>
      <c r="B11" s="319">
        <v>2567.11</v>
      </c>
      <c r="C11" s="319">
        <v>3488.2349999999997</v>
      </c>
      <c r="D11" s="46">
        <v>0</v>
      </c>
      <c r="E11" s="181">
        <f t="shared" si="0"/>
        <v>6055.3449999999993</v>
      </c>
    </row>
    <row r="12" spans="1:6" ht="13.5" customHeight="1" x14ac:dyDescent="0.25">
      <c r="A12" s="54" t="s">
        <v>9</v>
      </c>
      <c r="B12" s="319">
        <v>2594.6629999999996</v>
      </c>
      <c r="C12" s="319">
        <v>3346.2060000000001</v>
      </c>
      <c r="D12" s="46">
        <v>0</v>
      </c>
      <c r="E12" s="181">
        <f t="shared" si="0"/>
        <v>5940.8689999999997</v>
      </c>
    </row>
    <row r="13" spans="1:6" ht="13.5" customHeight="1" x14ac:dyDescent="0.25">
      <c r="A13" s="54" t="s">
        <v>10</v>
      </c>
      <c r="B13" s="319">
        <v>2295.3380000000002</v>
      </c>
      <c r="C13" s="319">
        <v>3023.6820000000002</v>
      </c>
      <c r="D13" s="46">
        <v>0</v>
      </c>
      <c r="E13" s="181">
        <f t="shared" si="0"/>
        <v>5319.02</v>
      </c>
    </row>
    <row r="14" spans="1:6" ht="13.5" customHeight="1" x14ac:dyDescent="0.25">
      <c r="A14" s="54" t="s">
        <v>11</v>
      </c>
      <c r="B14" s="319">
        <v>2294.7599999999993</v>
      </c>
      <c r="C14" s="319">
        <v>3132.8130000000006</v>
      </c>
      <c r="D14" s="46">
        <v>0</v>
      </c>
      <c r="E14" s="181">
        <f t="shared" si="0"/>
        <v>5427.5730000000003</v>
      </c>
    </row>
    <row r="15" spans="1:6" ht="13.5" customHeight="1" x14ac:dyDescent="0.25">
      <c r="A15" s="51" t="s">
        <v>12</v>
      </c>
      <c r="B15" s="319">
        <v>2109.4659999999999</v>
      </c>
      <c r="C15" s="319">
        <v>4214.6920000000009</v>
      </c>
      <c r="D15" s="46">
        <v>0</v>
      </c>
      <c r="E15" s="181">
        <f t="shared" si="0"/>
        <v>6324.1580000000013</v>
      </c>
    </row>
    <row r="16" spans="1:6" ht="13.5" customHeight="1" x14ac:dyDescent="0.25">
      <c r="A16" s="54" t="s">
        <v>13</v>
      </c>
      <c r="B16" s="319">
        <v>2145.5929999999998</v>
      </c>
      <c r="C16" s="319">
        <v>3047.2260000000006</v>
      </c>
      <c r="D16" s="46">
        <v>0</v>
      </c>
      <c r="E16" s="181">
        <f t="shared" si="0"/>
        <v>5192.8190000000004</v>
      </c>
      <c r="F16" s="29"/>
    </row>
    <row r="17" spans="1:6" ht="13.5" customHeight="1" x14ac:dyDescent="0.25">
      <c r="A17" s="200" t="s">
        <v>15</v>
      </c>
      <c r="B17" s="181">
        <f>+SUM(B5:B16)</f>
        <v>25994.115999999998</v>
      </c>
      <c r="C17" s="181">
        <f>+SUM(C5:C16)</f>
        <v>37483.020000000011</v>
      </c>
      <c r="D17" s="181">
        <f>+SUM(D5:D16)</f>
        <v>0</v>
      </c>
      <c r="E17" s="318">
        <f>SUM(E5:E16)</f>
        <v>63477.136000000006</v>
      </c>
      <c r="F17" s="29"/>
    </row>
    <row r="18" spans="1:6" ht="13.5" customHeight="1" x14ac:dyDescent="0.25">
      <c r="A18" s="20"/>
      <c r="B18" s="20"/>
      <c r="C18" s="20"/>
      <c r="D18" s="20"/>
      <c r="E18" s="123"/>
      <c r="F18" s="29"/>
    </row>
    <row r="19" spans="1:6" ht="13.5" customHeight="1" x14ac:dyDescent="0.25">
      <c r="A19" s="20"/>
      <c r="B19" s="20"/>
      <c r="C19" s="20"/>
      <c r="D19" s="20"/>
      <c r="E19" s="20"/>
    </row>
    <row r="20" spans="1:6" ht="13.5" customHeight="1" x14ac:dyDescent="0.25">
      <c r="A20" s="442"/>
      <c r="B20" s="442"/>
      <c r="C20" s="443" t="s">
        <v>192</v>
      </c>
      <c r="D20" s="442"/>
      <c r="E20" s="442"/>
    </row>
    <row r="21" spans="1:6" ht="27.7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6" ht="13.5" customHeight="1" x14ac:dyDescent="0.25">
      <c r="A22" s="51" t="s">
        <v>2</v>
      </c>
      <c r="B22" s="319">
        <v>1038.4709999999998</v>
      </c>
      <c r="C22" s="319">
        <v>540.92400000000021</v>
      </c>
      <c r="D22" s="46">
        <v>0</v>
      </c>
      <c r="E22" s="180">
        <f>SUM(B22:D22)</f>
        <v>1579.395</v>
      </c>
    </row>
    <row r="23" spans="1:6" ht="13.5" customHeight="1" x14ac:dyDescent="0.25">
      <c r="A23" s="51" t="s">
        <v>3</v>
      </c>
      <c r="B23" s="319">
        <v>962.67000000000007</v>
      </c>
      <c r="C23" s="319">
        <v>500.22199999999998</v>
      </c>
      <c r="D23" s="46">
        <v>0</v>
      </c>
      <c r="E23" s="180">
        <f>SUM(B23:D23)</f>
        <v>1462.8920000000001</v>
      </c>
    </row>
    <row r="24" spans="1:6" ht="13.5" customHeight="1" x14ac:dyDescent="0.25">
      <c r="A24" s="51" t="s">
        <v>4</v>
      </c>
      <c r="B24" s="319">
        <v>1058.683</v>
      </c>
      <c r="C24" s="319">
        <v>547.68500000000006</v>
      </c>
      <c r="D24" s="46">
        <v>0</v>
      </c>
      <c r="E24" s="180">
        <f>SUM(B24:D24)</f>
        <v>1606.3679999999999</v>
      </c>
    </row>
    <row r="25" spans="1:6" ht="13.5" customHeight="1" x14ac:dyDescent="0.25">
      <c r="A25" s="51" t="s">
        <v>5</v>
      </c>
      <c r="B25" s="319">
        <v>1170.5900000000001</v>
      </c>
      <c r="C25" s="319">
        <v>429.60599999999999</v>
      </c>
      <c r="D25" s="46">
        <v>0</v>
      </c>
      <c r="E25" s="180">
        <f>SUM(B25:D25)</f>
        <v>1600.1960000000001</v>
      </c>
    </row>
    <row r="26" spans="1:6" ht="13.5" customHeight="1" x14ac:dyDescent="0.25">
      <c r="A26" s="51" t="s">
        <v>6</v>
      </c>
      <c r="B26" s="319">
        <v>1318.557</v>
      </c>
      <c r="C26" s="319">
        <v>477.12900000000002</v>
      </c>
      <c r="D26" s="46">
        <v>0</v>
      </c>
      <c r="E26" s="180">
        <f>SUM(B26:D26)</f>
        <v>1795.6860000000001</v>
      </c>
    </row>
    <row r="27" spans="1:6" ht="13.5" customHeight="1" x14ac:dyDescent="0.25">
      <c r="A27" s="51" t="s">
        <v>7</v>
      </c>
      <c r="B27" s="319">
        <v>1324.6610000000001</v>
      </c>
      <c r="C27" s="319">
        <v>395.60000000000008</v>
      </c>
      <c r="D27" s="46">
        <v>0</v>
      </c>
      <c r="E27" s="180">
        <f t="shared" ref="E27:E33" si="1">SUM(B27:D27)</f>
        <v>1720.2610000000002</v>
      </c>
    </row>
    <row r="28" spans="1:6" ht="13.5" customHeight="1" x14ac:dyDescent="0.25">
      <c r="A28" s="51" t="s">
        <v>8</v>
      </c>
      <c r="B28" s="319">
        <v>1470.4169999999999</v>
      </c>
      <c r="C28" s="319">
        <v>509.75499999999994</v>
      </c>
      <c r="D28" s="46">
        <v>0</v>
      </c>
      <c r="E28" s="180">
        <f t="shared" si="1"/>
        <v>1980.1719999999998</v>
      </c>
    </row>
    <row r="29" spans="1:6" ht="13.5" customHeight="1" x14ac:dyDescent="0.25">
      <c r="A29" s="51" t="s">
        <v>9</v>
      </c>
      <c r="B29" s="319">
        <v>1384.328</v>
      </c>
      <c r="C29" s="319">
        <v>330.98800000000006</v>
      </c>
      <c r="D29" s="46">
        <v>0</v>
      </c>
      <c r="E29" s="180">
        <f t="shared" si="1"/>
        <v>1715.316</v>
      </c>
    </row>
    <row r="30" spans="1:6" ht="13.5" customHeight="1" x14ac:dyDescent="0.25">
      <c r="A30" s="51" t="s">
        <v>10</v>
      </c>
      <c r="B30" s="319">
        <v>1273.211</v>
      </c>
      <c r="C30" s="319">
        <v>615.49199999999996</v>
      </c>
      <c r="D30" s="46">
        <v>0</v>
      </c>
      <c r="E30" s="180">
        <f t="shared" si="1"/>
        <v>1888.703</v>
      </c>
    </row>
    <row r="31" spans="1:6" ht="13.5" customHeight="1" x14ac:dyDescent="0.25">
      <c r="A31" s="51" t="s">
        <v>11</v>
      </c>
      <c r="B31" s="319">
        <v>1265.8470000000002</v>
      </c>
      <c r="C31" s="319">
        <v>503.72199999999998</v>
      </c>
      <c r="D31" s="46">
        <v>0</v>
      </c>
      <c r="E31" s="180">
        <f t="shared" si="1"/>
        <v>1769.5690000000002</v>
      </c>
    </row>
    <row r="32" spans="1:6" ht="13.5" customHeight="1" x14ac:dyDescent="0.25">
      <c r="A32" s="51" t="s">
        <v>12</v>
      </c>
      <c r="B32" s="319">
        <v>1156.4969999999998</v>
      </c>
      <c r="C32" s="319">
        <v>258.85000000000002</v>
      </c>
      <c r="D32" s="46">
        <v>0</v>
      </c>
      <c r="E32" s="180">
        <f t="shared" si="1"/>
        <v>1415.3469999999998</v>
      </c>
    </row>
    <row r="33" spans="1:6" ht="13.5" customHeight="1" x14ac:dyDescent="0.25">
      <c r="A33" s="51" t="s">
        <v>13</v>
      </c>
      <c r="B33" s="319">
        <v>1155.962</v>
      </c>
      <c r="C33" s="319">
        <v>654.92299999999989</v>
      </c>
      <c r="D33" s="46">
        <v>0</v>
      </c>
      <c r="E33" s="180">
        <f t="shared" si="1"/>
        <v>1810.8849999999998</v>
      </c>
    </row>
    <row r="34" spans="1:6" ht="13.5" customHeight="1" x14ac:dyDescent="0.25">
      <c r="A34" s="200" t="s">
        <v>15</v>
      </c>
      <c r="B34" s="180">
        <f>SUM(B22:B33)</f>
        <v>14579.893999999997</v>
      </c>
      <c r="C34" s="180">
        <f>SUM(C22:C33)</f>
        <v>5764.8960000000006</v>
      </c>
      <c r="D34" s="180">
        <f>SUM(D22:D33)</f>
        <v>0</v>
      </c>
      <c r="E34" s="208">
        <f>SUM(E22:E33)</f>
        <v>20344.789999999997</v>
      </c>
      <c r="F34" s="29"/>
    </row>
    <row r="35" spans="1:6" ht="13.5" customHeight="1" x14ac:dyDescent="0.25">
      <c r="A35" s="88"/>
      <c r="B35" s="89"/>
      <c r="C35" s="73"/>
      <c r="D35" s="95"/>
      <c r="E35" s="73"/>
      <c r="F35" s="29"/>
    </row>
    <row r="36" spans="1:6" ht="13.5" customHeight="1" x14ac:dyDescent="0.25">
      <c r="A36" s="91" t="s">
        <v>17</v>
      </c>
    </row>
    <row r="37" spans="1:6" ht="13.5" customHeight="1" x14ac:dyDescent="0.25">
      <c r="A37" s="92" t="s">
        <v>20</v>
      </c>
    </row>
    <row r="38" spans="1:6" ht="13.5" customHeight="1" x14ac:dyDescent="0.25">
      <c r="A38" s="92" t="s">
        <v>21</v>
      </c>
    </row>
    <row r="39" spans="1:6" ht="13.5" customHeight="1" x14ac:dyDescent="0.25">
      <c r="A39" s="92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65" t="s">
        <v>486</v>
      </c>
      <c r="B1" s="20"/>
      <c r="C1" s="20"/>
      <c r="D1" s="20"/>
      <c r="E1" s="20"/>
      <c r="F1" s="12"/>
    </row>
    <row r="2" spans="1:14" ht="13.5" customHeight="1" x14ac:dyDescent="0.25">
      <c r="A2" s="20"/>
      <c r="B2" s="20"/>
      <c r="C2" s="20"/>
      <c r="D2" s="20"/>
      <c r="E2" s="20"/>
      <c r="F2" s="12"/>
    </row>
    <row r="3" spans="1:14" ht="13.5" customHeight="1" x14ac:dyDescent="0.25">
      <c r="A3" s="442"/>
      <c r="B3" s="442"/>
      <c r="C3" s="443" t="s">
        <v>193</v>
      </c>
      <c r="D3" s="442"/>
      <c r="E3" s="442"/>
      <c r="F3" s="12"/>
      <c r="H3" s="85"/>
      <c r="I3" s="86"/>
      <c r="J3" s="86"/>
      <c r="K3" s="85"/>
      <c r="L3" s="85"/>
      <c r="M3" s="85"/>
      <c r="N3" s="85"/>
    </row>
    <row r="4" spans="1:14" ht="29.2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19">
        <v>2902.1649999999995</v>
      </c>
      <c r="C5" s="319">
        <v>1146.3769999999997</v>
      </c>
      <c r="D5" s="46">
        <v>0</v>
      </c>
      <c r="E5" s="180">
        <f t="shared" ref="E5:E10" si="0">SUM(B5:D5)</f>
        <v>4048.5419999999995</v>
      </c>
      <c r="F5" s="12"/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19">
        <v>2791.963999999999</v>
      </c>
      <c r="C6" s="319">
        <v>1187.3990000000003</v>
      </c>
      <c r="D6" s="46">
        <v>0</v>
      </c>
      <c r="E6" s="180">
        <f t="shared" si="0"/>
        <v>3979.3629999999994</v>
      </c>
      <c r="F6" s="12"/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19">
        <v>2838.6250000000005</v>
      </c>
      <c r="C7" s="319">
        <v>1298.1840000000002</v>
      </c>
      <c r="D7" s="46">
        <v>0</v>
      </c>
      <c r="E7" s="180">
        <f t="shared" si="0"/>
        <v>4136.8090000000011</v>
      </c>
      <c r="F7" s="12"/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19">
        <v>3065.703</v>
      </c>
      <c r="C8" s="319">
        <v>1449.71</v>
      </c>
      <c r="D8" s="46">
        <v>0</v>
      </c>
      <c r="E8" s="180">
        <f t="shared" si="0"/>
        <v>4515.4130000000005</v>
      </c>
      <c r="F8" s="12"/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19">
        <v>3628.6960000000004</v>
      </c>
      <c r="C9" s="319">
        <v>1533.7710000000002</v>
      </c>
      <c r="D9" s="46">
        <v>0</v>
      </c>
      <c r="E9" s="180">
        <f t="shared" si="0"/>
        <v>5162.4670000000006</v>
      </c>
      <c r="F9" s="12"/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19">
        <v>3664.87</v>
      </c>
      <c r="C10" s="319">
        <v>1432.548</v>
      </c>
      <c r="D10" s="46">
        <v>0</v>
      </c>
      <c r="E10" s="180">
        <f t="shared" si="0"/>
        <v>5097.4179999999997</v>
      </c>
      <c r="F10" s="12"/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19">
        <v>3899.5540000000005</v>
      </c>
      <c r="C11" s="319">
        <v>1822.7139999999997</v>
      </c>
      <c r="D11" s="46">
        <v>0</v>
      </c>
      <c r="E11" s="180">
        <f t="shared" ref="E11:E16" si="1">SUM(B11:D11)</f>
        <v>5722.268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19">
        <v>3812.7599999999998</v>
      </c>
      <c r="C12" s="319">
        <v>1844.4159999999999</v>
      </c>
      <c r="D12" s="46">
        <v>0</v>
      </c>
      <c r="E12" s="180">
        <f t="shared" si="1"/>
        <v>5657.1759999999995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19">
        <v>3458.1109999999994</v>
      </c>
      <c r="C13" s="319">
        <v>1541.694</v>
      </c>
      <c r="D13" s="46">
        <v>0</v>
      </c>
      <c r="E13" s="180">
        <f t="shared" si="1"/>
        <v>4999.8049999999994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19">
        <v>3331.2050000000008</v>
      </c>
      <c r="C14" s="319">
        <v>1652.9760000000003</v>
      </c>
      <c r="D14" s="46">
        <v>0</v>
      </c>
      <c r="E14" s="180">
        <f t="shared" si="1"/>
        <v>4984.1810000000014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19">
        <v>2979.7649999999994</v>
      </c>
      <c r="C15" s="319">
        <v>1375.4049999999997</v>
      </c>
      <c r="D15" s="46">
        <v>0</v>
      </c>
      <c r="E15" s="180">
        <f t="shared" si="1"/>
        <v>4355.1699999999992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19">
        <v>3021.4389999999999</v>
      </c>
      <c r="C16" s="319">
        <v>1138.3360000000002</v>
      </c>
      <c r="D16" s="46">
        <v>0</v>
      </c>
      <c r="E16" s="180">
        <f t="shared" si="1"/>
        <v>4159.7749999999996</v>
      </c>
      <c r="F16" s="12"/>
      <c r="H16" s="85"/>
      <c r="I16" s="86"/>
      <c r="J16" s="86"/>
      <c r="K16" s="85"/>
      <c r="L16" s="85"/>
      <c r="M16" s="85"/>
      <c r="N16" s="85"/>
    </row>
    <row r="17" spans="1:14" ht="13.5" customHeight="1" x14ac:dyDescent="0.25">
      <c r="A17" s="200" t="s">
        <v>15</v>
      </c>
      <c r="B17" s="180">
        <f>SUM(B5:B16)</f>
        <v>39394.856999999996</v>
      </c>
      <c r="C17" s="180">
        <f>SUM(C5:C16)</f>
        <v>17423.53</v>
      </c>
      <c r="D17" s="180">
        <f>SUM(D5:D16)</f>
        <v>0</v>
      </c>
      <c r="E17" s="208">
        <f>SUM(E5:E16)</f>
        <v>56818.38700000001</v>
      </c>
      <c r="F17" s="12"/>
      <c r="H17" s="85"/>
      <c r="I17" s="86"/>
      <c r="J17" s="86"/>
      <c r="K17" s="85"/>
      <c r="L17" s="85"/>
      <c r="M17" s="85"/>
      <c r="N17" s="85"/>
    </row>
    <row r="18" spans="1:14" ht="13.5" customHeight="1" x14ac:dyDescent="0.25">
      <c r="A18" s="20"/>
      <c r="B18" s="20"/>
      <c r="C18" s="20"/>
      <c r="D18" s="20"/>
      <c r="E18" s="73"/>
      <c r="F18" s="12"/>
      <c r="H18" s="85"/>
      <c r="I18" s="86"/>
      <c r="J18" s="86"/>
      <c r="K18" s="85"/>
      <c r="L18" s="85"/>
      <c r="M18" s="85"/>
      <c r="N18" s="85"/>
    </row>
    <row r="19" spans="1:14" ht="13.5" customHeight="1" x14ac:dyDescent="0.25">
      <c r="A19" s="20"/>
      <c r="B19" s="20"/>
      <c r="C19" s="20"/>
      <c r="D19" s="20"/>
      <c r="E19" s="20"/>
      <c r="F19" s="12"/>
      <c r="H19" s="85"/>
      <c r="I19" s="86"/>
      <c r="J19" s="86"/>
      <c r="K19" s="85"/>
      <c r="L19" s="85"/>
      <c r="M19" s="85"/>
      <c r="N19" s="85"/>
    </row>
    <row r="20" spans="1:14" ht="13.5" customHeight="1" x14ac:dyDescent="0.25">
      <c r="A20" s="442"/>
      <c r="B20" s="442"/>
      <c r="C20" s="443" t="s">
        <v>194</v>
      </c>
      <c r="D20" s="442"/>
      <c r="E20" s="442"/>
      <c r="F20" s="12"/>
      <c r="H20" s="85"/>
      <c r="I20" s="86"/>
      <c r="J20" s="86"/>
      <c r="K20" s="85"/>
      <c r="L20" s="85"/>
      <c r="M20" s="85"/>
      <c r="N20" s="85"/>
    </row>
    <row r="21" spans="1:14" ht="29.2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12"/>
      <c r="H21" s="85"/>
      <c r="I21" s="86"/>
      <c r="J21" s="86"/>
      <c r="K21" s="85"/>
      <c r="L21" s="85"/>
      <c r="M21" s="85"/>
      <c r="N21" s="85"/>
    </row>
    <row r="22" spans="1:14" ht="13.5" customHeight="1" x14ac:dyDescent="0.25">
      <c r="A22" s="51" t="s">
        <v>2</v>
      </c>
      <c r="B22" s="319">
        <v>7722.6870000000017</v>
      </c>
      <c r="C22" s="319">
        <v>2500.5009999999984</v>
      </c>
      <c r="D22" s="46">
        <v>0</v>
      </c>
      <c r="E22" s="180">
        <f>SUM(B22:D22)</f>
        <v>10223.188</v>
      </c>
      <c r="F22" s="12"/>
      <c r="H22" s="85"/>
      <c r="I22" s="86"/>
      <c r="J22" s="86"/>
      <c r="K22" s="85"/>
      <c r="L22" s="85"/>
      <c r="M22" s="85"/>
      <c r="N22" s="85"/>
    </row>
    <row r="23" spans="1:14" ht="13.5" customHeight="1" x14ac:dyDescent="0.25">
      <c r="A23" s="51" t="s">
        <v>3</v>
      </c>
      <c r="B23" s="319">
        <v>7070.2470000000003</v>
      </c>
      <c r="C23" s="319">
        <v>2984.981000000002</v>
      </c>
      <c r="D23" s="46">
        <v>0</v>
      </c>
      <c r="E23" s="180">
        <f>SUM(B23:D23)</f>
        <v>10055.228000000003</v>
      </c>
      <c r="F23" s="12"/>
      <c r="H23" s="85"/>
      <c r="I23" s="86"/>
      <c r="J23" s="86"/>
      <c r="K23" s="85"/>
      <c r="L23" s="85"/>
      <c r="M23" s="85"/>
      <c r="N23" s="85"/>
    </row>
    <row r="24" spans="1:14" ht="13.5" customHeight="1" x14ac:dyDescent="0.25">
      <c r="A24" s="51" t="s">
        <v>4</v>
      </c>
      <c r="B24" s="319">
        <v>7469.8830000000016</v>
      </c>
      <c r="C24" s="319">
        <v>3212.154000000005</v>
      </c>
      <c r="D24" s="46">
        <v>0</v>
      </c>
      <c r="E24" s="180">
        <f>SUM(B24:D24)</f>
        <v>10682.037000000008</v>
      </c>
      <c r="F24" s="12"/>
      <c r="H24" s="85"/>
      <c r="I24" s="86"/>
      <c r="J24" s="86"/>
      <c r="K24" s="85"/>
      <c r="L24" s="85"/>
      <c r="M24" s="85"/>
      <c r="N24" s="85"/>
    </row>
    <row r="25" spans="1:14" ht="13.5" customHeight="1" x14ac:dyDescent="0.25">
      <c r="A25" s="51" t="s">
        <v>5</v>
      </c>
      <c r="B25" s="319">
        <v>8221.8759999999984</v>
      </c>
      <c r="C25" s="319">
        <v>3702.692</v>
      </c>
      <c r="D25" s="46">
        <v>0</v>
      </c>
      <c r="E25" s="180">
        <f>SUM(B25:D25)</f>
        <v>11924.567999999999</v>
      </c>
      <c r="F25" s="12"/>
      <c r="H25" s="85"/>
      <c r="I25" s="86"/>
      <c r="J25" s="86"/>
      <c r="K25" s="85"/>
      <c r="L25" s="85"/>
      <c r="M25" s="85"/>
      <c r="N25" s="85"/>
    </row>
    <row r="26" spans="1:14" ht="13.5" customHeight="1" x14ac:dyDescent="0.25">
      <c r="A26" s="51" t="s">
        <v>6</v>
      </c>
      <c r="B26" s="319">
        <v>10688.258999999998</v>
      </c>
      <c r="C26" s="319">
        <v>4520.8540000000003</v>
      </c>
      <c r="D26" s="46">
        <v>0</v>
      </c>
      <c r="E26" s="180">
        <f>SUM(B26:D26)</f>
        <v>15209.112999999998</v>
      </c>
      <c r="F26" s="12"/>
      <c r="H26" s="96"/>
      <c r="I26" s="97"/>
      <c r="J26" s="97"/>
      <c r="K26" s="96"/>
      <c r="L26" s="96"/>
      <c r="M26" s="96"/>
      <c r="N26" s="96"/>
    </row>
    <row r="27" spans="1:14" ht="13.5" customHeight="1" x14ac:dyDescent="0.25">
      <c r="A27" s="51" t="s">
        <v>7</v>
      </c>
      <c r="B27" s="319">
        <v>10884.665999999997</v>
      </c>
      <c r="C27" s="319">
        <v>4086.3710000000001</v>
      </c>
      <c r="D27" s="46">
        <v>0</v>
      </c>
      <c r="E27" s="180">
        <f t="shared" ref="E27:E33" si="2">SUM(B27:D27)</f>
        <v>14971.036999999997</v>
      </c>
      <c r="F27" s="12"/>
    </row>
    <row r="28" spans="1:14" ht="13.5" customHeight="1" x14ac:dyDescent="0.25">
      <c r="A28" s="51" t="s">
        <v>8</v>
      </c>
      <c r="B28" s="319">
        <v>11601.767999999998</v>
      </c>
      <c r="C28" s="319">
        <v>5177.244999999999</v>
      </c>
      <c r="D28" s="46">
        <v>0</v>
      </c>
      <c r="E28" s="180">
        <f t="shared" si="2"/>
        <v>16779.012999999999</v>
      </c>
      <c r="F28" s="12"/>
    </row>
    <row r="29" spans="1:14" ht="13.5" customHeight="1" x14ac:dyDescent="0.25">
      <c r="A29" s="51" t="s">
        <v>9</v>
      </c>
      <c r="B29" s="319">
        <v>11127.354000000001</v>
      </c>
      <c r="C29" s="319">
        <v>7044.0519999999942</v>
      </c>
      <c r="D29" s="46">
        <v>0</v>
      </c>
      <c r="E29" s="180">
        <f t="shared" si="2"/>
        <v>18171.405999999995</v>
      </c>
      <c r="F29" s="12"/>
    </row>
    <row r="30" spans="1:14" ht="13.5" customHeight="1" x14ac:dyDescent="0.25">
      <c r="A30" s="51" t="s">
        <v>10</v>
      </c>
      <c r="B30" s="319">
        <v>9334.7870000000003</v>
      </c>
      <c r="C30" s="319">
        <v>3947.8649999999998</v>
      </c>
      <c r="D30" s="46">
        <v>0</v>
      </c>
      <c r="E30" s="180">
        <f t="shared" si="2"/>
        <v>13282.652</v>
      </c>
      <c r="F30" s="12"/>
    </row>
    <row r="31" spans="1:14" ht="13.5" customHeight="1" x14ac:dyDescent="0.25">
      <c r="A31" s="51" t="s">
        <v>11</v>
      </c>
      <c r="B31" s="319">
        <v>8956.4210000000003</v>
      </c>
      <c r="C31" s="319">
        <v>3450.8560000000011</v>
      </c>
      <c r="D31" s="46">
        <v>0</v>
      </c>
      <c r="E31" s="180">
        <f t="shared" si="2"/>
        <v>12407.277000000002</v>
      </c>
      <c r="F31" s="12"/>
    </row>
    <row r="32" spans="1:14" ht="13.5" customHeight="1" x14ac:dyDescent="0.25">
      <c r="A32" s="51" t="s">
        <v>12</v>
      </c>
      <c r="B32" s="319">
        <v>7891.4690000000001</v>
      </c>
      <c r="C32" s="319">
        <v>3200.3710000000005</v>
      </c>
      <c r="D32" s="46">
        <v>0</v>
      </c>
      <c r="E32" s="180">
        <f t="shared" si="2"/>
        <v>11091.84</v>
      </c>
      <c r="F32" s="12"/>
    </row>
    <row r="33" spans="1:6" ht="13.5" customHeight="1" x14ac:dyDescent="0.25">
      <c r="A33" s="51" t="s">
        <v>13</v>
      </c>
      <c r="B33" s="319">
        <v>7676.9880000000021</v>
      </c>
      <c r="C33" s="319">
        <v>2668.8919999999998</v>
      </c>
      <c r="D33" s="46">
        <v>0</v>
      </c>
      <c r="E33" s="180">
        <f t="shared" si="2"/>
        <v>10345.880000000001</v>
      </c>
      <c r="F33" s="12"/>
    </row>
    <row r="34" spans="1:6" ht="13.5" customHeight="1" x14ac:dyDescent="0.25">
      <c r="A34" s="200" t="s">
        <v>15</v>
      </c>
      <c r="B34" s="208">
        <f>SUM(B22:B33)</f>
        <v>108646.40499999998</v>
      </c>
      <c r="C34" s="208">
        <f>SUM(C22:C33)</f>
        <v>46496.833999999995</v>
      </c>
      <c r="D34" s="208">
        <f>SUM(D22:D33)</f>
        <v>0</v>
      </c>
      <c r="E34" s="208">
        <f>SUM(E22:E33)</f>
        <v>155143.239</v>
      </c>
      <c r="F34" s="12"/>
    </row>
    <row r="35" spans="1:6" ht="13.5" customHeight="1" x14ac:dyDescent="0.25">
      <c r="A35" s="98"/>
      <c r="B35" s="99"/>
      <c r="C35" s="38"/>
      <c r="D35" s="100"/>
      <c r="E35" s="38"/>
      <c r="F35" s="12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J40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6" ht="13.5" customHeight="1" x14ac:dyDescent="0.25">
      <c r="A1" s="65" t="s">
        <v>486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42"/>
      <c r="B3" s="442"/>
      <c r="C3" s="443" t="s">
        <v>203</v>
      </c>
      <c r="D3" s="442"/>
      <c r="E3" s="442"/>
    </row>
    <row r="4" spans="1:6" ht="30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6" ht="13.5" customHeight="1" x14ac:dyDescent="0.25">
      <c r="A5" s="54" t="s">
        <v>2</v>
      </c>
      <c r="B5" s="319">
        <v>4426.1659999999983</v>
      </c>
      <c r="C5" s="319">
        <v>2550.1879999999996</v>
      </c>
      <c r="D5" s="46">
        <v>0</v>
      </c>
      <c r="E5" s="180">
        <f>SUM(B5:D5)</f>
        <v>6976.3539999999975</v>
      </c>
      <c r="F5" s="12"/>
    </row>
    <row r="6" spans="1:6" ht="13.5" customHeight="1" x14ac:dyDescent="0.25">
      <c r="A6" s="54" t="s">
        <v>3</v>
      </c>
      <c r="B6" s="319">
        <v>4042.6259999999993</v>
      </c>
      <c r="C6" s="319">
        <v>7017.2149999999965</v>
      </c>
      <c r="D6" s="46">
        <v>0</v>
      </c>
      <c r="E6" s="180">
        <f>SUM(B6:D6)</f>
        <v>11059.840999999997</v>
      </c>
      <c r="F6" s="12"/>
    </row>
    <row r="7" spans="1:6" ht="13.5" customHeight="1" x14ac:dyDescent="0.25">
      <c r="A7" s="54" t="s">
        <v>4</v>
      </c>
      <c r="B7" s="319">
        <v>4519.6269999999995</v>
      </c>
      <c r="C7" s="319">
        <v>10089.541999999998</v>
      </c>
      <c r="D7" s="46">
        <v>0</v>
      </c>
      <c r="E7" s="180">
        <f>SUM(B7:D7)</f>
        <v>14609.168999999998</v>
      </c>
      <c r="F7" s="12"/>
    </row>
    <row r="8" spans="1:6" ht="13.5" customHeight="1" x14ac:dyDescent="0.25">
      <c r="A8" s="54" t="s">
        <v>5</v>
      </c>
      <c r="B8" s="319">
        <v>5439.8199999999988</v>
      </c>
      <c r="C8" s="319">
        <v>9807.3279999999995</v>
      </c>
      <c r="D8" s="46">
        <v>0</v>
      </c>
      <c r="E8" s="180">
        <f>SUM(B8:D8)</f>
        <v>15247.147999999997</v>
      </c>
      <c r="F8" s="12"/>
    </row>
    <row r="9" spans="1:6" ht="13.5" customHeight="1" x14ac:dyDescent="0.25">
      <c r="A9" s="54" t="s">
        <v>6</v>
      </c>
      <c r="B9" s="319">
        <v>6879.2690000000021</v>
      </c>
      <c r="C9" s="319">
        <v>5905.5590000000011</v>
      </c>
      <c r="D9" s="46">
        <v>0</v>
      </c>
      <c r="E9" s="180">
        <f>SUM(B9:D9)</f>
        <v>12784.828000000003</v>
      </c>
      <c r="F9" s="12"/>
    </row>
    <row r="10" spans="1:6" ht="13.5" customHeight="1" x14ac:dyDescent="0.25">
      <c r="A10" s="54" t="s">
        <v>7</v>
      </c>
      <c r="B10" s="319">
        <v>6699.2669999999998</v>
      </c>
      <c r="C10" s="319">
        <v>4557.3819999999996</v>
      </c>
      <c r="D10" s="46">
        <v>0</v>
      </c>
      <c r="E10" s="180">
        <f t="shared" ref="E10:E16" si="0">SUM(B10:D10)</f>
        <v>11256.648999999999</v>
      </c>
      <c r="F10" s="12"/>
    </row>
    <row r="11" spans="1:6" ht="13.5" customHeight="1" x14ac:dyDescent="0.25">
      <c r="A11" s="54" t="s">
        <v>8</v>
      </c>
      <c r="B11" s="319">
        <v>7510.3379999999988</v>
      </c>
      <c r="C11" s="319">
        <v>5595.14</v>
      </c>
      <c r="D11" s="46">
        <v>0</v>
      </c>
      <c r="E11" s="180">
        <f t="shared" si="0"/>
        <v>13105.477999999999</v>
      </c>
      <c r="F11" s="12"/>
    </row>
    <row r="12" spans="1:6" ht="13.5" customHeight="1" x14ac:dyDescent="0.25">
      <c r="A12" s="54" t="s">
        <v>9</v>
      </c>
      <c r="B12" s="319">
        <v>7075.505000000001</v>
      </c>
      <c r="C12" s="319">
        <v>5294.6959999999999</v>
      </c>
      <c r="D12" s="46">
        <v>0</v>
      </c>
      <c r="E12" s="180">
        <f t="shared" si="0"/>
        <v>12370.201000000001</v>
      </c>
      <c r="F12" s="12"/>
    </row>
    <row r="13" spans="1:6" ht="13.5" customHeight="1" x14ac:dyDescent="0.25">
      <c r="A13" s="54" t="s">
        <v>10</v>
      </c>
      <c r="B13" s="319">
        <v>5740.8909999999996</v>
      </c>
      <c r="C13" s="319">
        <v>3854.6390000000001</v>
      </c>
      <c r="D13" s="46">
        <v>0</v>
      </c>
      <c r="E13" s="180">
        <f t="shared" si="0"/>
        <v>9595.5299999999988</v>
      </c>
      <c r="F13" s="12"/>
    </row>
    <row r="14" spans="1:6" ht="13.5" customHeight="1" x14ac:dyDescent="0.25">
      <c r="A14" s="54" t="s">
        <v>11</v>
      </c>
      <c r="B14" s="319">
        <v>5342.9199999999992</v>
      </c>
      <c r="C14" s="319">
        <v>3512.7750000000005</v>
      </c>
      <c r="D14" s="46">
        <v>0</v>
      </c>
      <c r="E14" s="180">
        <f t="shared" si="0"/>
        <v>8855.6949999999997</v>
      </c>
      <c r="F14" s="12"/>
    </row>
    <row r="15" spans="1:6" ht="13.5" customHeight="1" x14ac:dyDescent="0.25">
      <c r="A15" s="51" t="s">
        <v>12</v>
      </c>
      <c r="B15" s="319">
        <v>4734.0220000000018</v>
      </c>
      <c r="C15" s="319">
        <v>2816.5169999999994</v>
      </c>
      <c r="D15" s="46">
        <v>0</v>
      </c>
      <c r="E15" s="180">
        <f t="shared" si="0"/>
        <v>7550.5390000000007</v>
      </c>
      <c r="F15" s="12"/>
    </row>
    <row r="16" spans="1:6" ht="13.5" customHeight="1" x14ac:dyDescent="0.25">
      <c r="A16" s="54" t="s">
        <v>13</v>
      </c>
      <c r="B16" s="319">
        <v>4584.7919999999995</v>
      </c>
      <c r="C16" s="319">
        <v>2720.2580000000003</v>
      </c>
      <c r="D16" s="46">
        <v>0</v>
      </c>
      <c r="E16" s="180">
        <f t="shared" si="0"/>
        <v>7305.0499999999993</v>
      </c>
      <c r="F16" s="12"/>
    </row>
    <row r="17" spans="1:10" ht="13.5" customHeight="1" x14ac:dyDescent="0.25">
      <c r="A17" s="200" t="s">
        <v>15</v>
      </c>
      <c r="B17" s="180">
        <f>SUM(B5:B16)</f>
        <v>66995.243000000002</v>
      </c>
      <c r="C17" s="180">
        <f>SUM(C5:C16)</f>
        <v>63721.238999999994</v>
      </c>
      <c r="D17" s="180">
        <f>SUM(D5:D16)</f>
        <v>0</v>
      </c>
      <c r="E17" s="208">
        <f>SUM(E5:E16)</f>
        <v>130716.48199999999</v>
      </c>
      <c r="F17" s="12"/>
    </row>
    <row r="18" spans="1:10" ht="13.5" customHeight="1" x14ac:dyDescent="0.25">
      <c r="A18" s="20"/>
      <c r="B18" s="20"/>
      <c r="C18" s="20"/>
      <c r="D18" s="20"/>
      <c r="E18" s="20"/>
      <c r="F18" s="12"/>
    </row>
    <row r="19" spans="1:10" ht="13.5" customHeight="1" x14ac:dyDescent="0.25">
      <c r="A19" s="20"/>
      <c r="B19" s="20"/>
      <c r="C19" s="20"/>
      <c r="D19" s="20"/>
      <c r="E19" s="20"/>
    </row>
    <row r="20" spans="1:10" ht="13.5" customHeight="1" x14ac:dyDescent="0.25">
      <c r="A20" s="442"/>
      <c r="B20" s="442"/>
      <c r="C20" s="443" t="s">
        <v>196</v>
      </c>
      <c r="D20" s="442"/>
      <c r="E20" s="442"/>
    </row>
    <row r="21" spans="1:10" ht="28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10" ht="13.5" customHeight="1" x14ac:dyDescent="0.25">
      <c r="A22" s="51" t="s">
        <v>2</v>
      </c>
      <c r="B22" s="319">
        <v>4299.5410000000011</v>
      </c>
      <c r="C22" s="319">
        <v>2364.0829999999996</v>
      </c>
      <c r="D22" s="46">
        <v>0</v>
      </c>
      <c r="E22" s="180">
        <f>SUM(B22:D22)</f>
        <v>6663.6240000000007</v>
      </c>
      <c r="G22" s="191"/>
      <c r="H22" s="191"/>
      <c r="J22" s="27"/>
    </row>
    <row r="23" spans="1:10" ht="13.5" customHeight="1" x14ac:dyDescent="0.25">
      <c r="A23" s="51" t="s">
        <v>3</v>
      </c>
      <c r="B23" s="319">
        <v>3919.5199999999995</v>
      </c>
      <c r="C23" s="319">
        <v>4357.3549999999968</v>
      </c>
      <c r="D23" s="46">
        <v>0</v>
      </c>
      <c r="E23" s="180">
        <f>SUM(B23:D23)</f>
        <v>8276.8749999999964</v>
      </c>
      <c r="G23" s="191"/>
      <c r="H23" s="191"/>
      <c r="J23" s="27"/>
    </row>
    <row r="24" spans="1:10" ht="13.5" customHeight="1" x14ac:dyDescent="0.25">
      <c r="A24" s="51" t="s">
        <v>4</v>
      </c>
      <c r="B24" s="319">
        <v>4453.3640000000005</v>
      </c>
      <c r="C24" s="319">
        <v>7097.0120000000006</v>
      </c>
      <c r="D24" s="46">
        <v>0</v>
      </c>
      <c r="E24" s="180">
        <f>SUM(B24:D24)</f>
        <v>11550.376</v>
      </c>
      <c r="G24" s="191"/>
      <c r="H24" s="191"/>
      <c r="J24" s="27"/>
    </row>
    <row r="25" spans="1:10" ht="13.5" customHeight="1" x14ac:dyDescent="0.25">
      <c r="A25" s="51" t="s">
        <v>5</v>
      </c>
      <c r="B25" s="319">
        <v>5276.0820000000003</v>
      </c>
      <c r="C25" s="319">
        <v>8224.2600000000039</v>
      </c>
      <c r="D25" s="46">
        <v>0</v>
      </c>
      <c r="E25" s="180">
        <f>SUM(B25:D25)</f>
        <v>13500.342000000004</v>
      </c>
      <c r="G25" s="191"/>
      <c r="H25" s="191"/>
      <c r="J25" s="27"/>
    </row>
    <row r="26" spans="1:10" ht="13.5" customHeight="1" x14ac:dyDescent="0.25">
      <c r="A26" s="51" t="s">
        <v>6</v>
      </c>
      <c r="B26" s="319">
        <v>6899.8730000000032</v>
      </c>
      <c r="C26" s="319">
        <v>5524.5559999999978</v>
      </c>
      <c r="D26" s="46">
        <v>0</v>
      </c>
      <c r="E26" s="180">
        <f t="shared" ref="E26:E34" si="1">SUM(B26:D26)</f>
        <v>12424.429</v>
      </c>
      <c r="G26" s="191"/>
      <c r="H26" s="191"/>
      <c r="J26" s="27"/>
    </row>
    <row r="27" spans="1:10" ht="13.5" customHeight="1" x14ac:dyDescent="0.25">
      <c r="A27" s="51" t="s">
        <v>7</v>
      </c>
      <c r="B27" s="319">
        <v>6358.6059999999989</v>
      </c>
      <c r="C27" s="319">
        <v>3099.1640000000002</v>
      </c>
      <c r="D27" s="46">
        <v>0</v>
      </c>
      <c r="E27" s="180">
        <f t="shared" si="1"/>
        <v>9457.7699999999986</v>
      </c>
      <c r="G27" s="191"/>
      <c r="H27" s="191"/>
      <c r="J27" s="27"/>
    </row>
    <row r="28" spans="1:10" ht="13.5" customHeight="1" x14ac:dyDescent="0.25">
      <c r="A28" s="51" t="s">
        <v>8</v>
      </c>
      <c r="B28" s="319">
        <v>7955.0300000000034</v>
      </c>
      <c r="C28" s="319">
        <v>3403.8379999999997</v>
      </c>
      <c r="D28" s="46">
        <v>0</v>
      </c>
      <c r="E28" s="180">
        <f t="shared" si="1"/>
        <v>11358.868000000002</v>
      </c>
      <c r="G28" s="191"/>
      <c r="H28" s="191"/>
      <c r="J28" s="27"/>
    </row>
    <row r="29" spans="1:10" ht="13.5" customHeight="1" x14ac:dyDescent="0.25">
      <c r="A29" s="51" t="s">
        <v>9</v>
      </c>
      <c r="B29" s="319">
        <v>7138.8700000000044</v>
      </c>
      <c r="C29" s="319">
        <v>3212.2500000000005</v>
      </c>
      <c r="D29" s="46">
        <v>0</v>
      </c>
      <c r="E29" s="180">
        <f t="shared" si="1"/>
        <v>10351.120000000004</v>
      </c>
      <c r="G29" s="191"/>
      <c r="H29" s="191"/>
      <c r="J29" s="27"/>
    </row>
    <row r="30" spans="1:10" ht="13.5" customHeight="1" x14ac:dyDescent="0.25">
      <c r="A30" s="51" t="s">
        <v>10</v>
      </c>
      <c r="B30" s="319">
        <v>6013.8169999999991</v>
      </c>
      <c r="C30" s="319">
        <v>2461.7949999999987</v>
      </c>
      <c r="D30" s="46">
        <v>0</v>
      </c>
      <c r="E30" s="180">
        <f t="shared" si="1"/>
        <v>8475.6119999999974</v>
      </c>
      <c r="G30" s="191"/>
      <c r="H30" s="191"/>
      <c r="J30" s="27"/>
    </row>
    <row r="31" spans="1:10" ht="13.5" customHeight="1" x14ac:dyDescent="0.25">
      <c r="A31" s="51" t="s">
        <v>11</v>
      </c>
      <c r="B31" s="319">
        <v>5446.9909999999991</v>
      </c>
      <c r="C31" s="319">
        <v>2520.795000000001</v>
      </c>
      <c r="D31" s="46">
        <v>0</v>
      </c>
      <c r="E31" s="180">
        <f t="shared" si="1"/>
        <v>7967.7860000000001</v>
      </c>
      <c r="G31" s="191"/>
      <c r="H31" s="191"/>
      <c r="J31" s="27"/>
    </row>
    <row r="32" spans="1:10" ht="13.5" customHeight="1" x14ac:dyDescent="0.25">
      <c r="A32" s="51" t="s">
        <v>12</v>
      </c>
      <c r="B32" s="319">
        <v>4871.0910000000013</v>
      </c>
      <c r="C32" s="319">
        <v>2111.3409999999999</v>
      </c>
      <c r="D32" s="46">
        <v>0</v>
      </c>
      <c r="E32" s="180">
        <f t="shared" si="1"/>
        <v>6982.4320000000007</v>
      </c>
      <c r="G32" s="191"/>
      <c r="H32" s="191"/>
      <c r="J32" s="27"/>
    </row>
    <row r="33" spans="1:10" ht="13.5" customHeight="1" x14ac:dyDescent="0.25">
      <c r="A33" s="51" t="s">
        <v>13</v>
      </c>
      <c r="B33" s="319">
        <v>4589.1069999999991</v>
      </c>
      <c r="C33" s="319">
        <v>2330.2040000000011</v>
      </c>
      <c r="D33" s="46">
        <v>0</v>
      </c>
      <c r="E33" s="180">
        <f t="shared" si="1"/>
        <v>6919.3109999999997</v>
      </c>
      <c r="G33" s="191"/>
      <c r="H33" s="191"/>
      <c r="J33" s="27"/>
    </row>
    <row r="34" spans="1:10" ht="13.5" customHeight="1" x14ac:dyDescent="0.25">
      <c r="A34" s="200" t="s">
        <v>15</v>
      </c>
      <c r="B34" s="180">
        <f>SUM(B22:B33)</f>
        <v>67221.892000000007</v>
      </c>
      <c r="C34" s="180">
        <f>SUM(C22:C33)</f>
        <v>46706.652999999991</v>
      </c>
      <c r="D34" s="180">
        <f>SUM(D22:D33)</f>
        <v>0</v>
      </c>
      <c r="E34" s="180">
        <f t="shared" si="1"/>
        <v>113928.545</v>
      </c>
      <c r="F34" s="12"/>
      <c r="J34" s="27"/>
    </row>
    <row r="35" spans="1:10" ht="13.5" customHeight="1" x14ac:dyDescent="0.25">
      <c r="A35" s="88"/>
      <c r="B35" s="89"/>
      <c r="C35" s="73"/>
      <c r="D35" s="95"/>
      <c r="E35" s="12"/>
      <c r="F35" s="12"/>
    </row>
    <row r="36" spans="1:10" ht="13.5" customHeight="1" x14ac:dyDescent="0.25">
      <c r="A36" s="91" t="s">
        <v>17</v>
      </c>
    </row>
    <row r="37" spans="1:10" ht="13.5" customHeight="1" x14ac:dyDescent="0.25">
      <c r="A37" s="92" t="s">
        <v>20</v>
      </c>
    </row>
    <row r="38" spans="1:10" ht="13.5" customHeight="1" x14ac:dyDescent="0.25">
      <c r="A38" s="92" t="s">
        <v>21</v>
      </c>
    </row>
    <row r="39" spans="1:10" ht="13.5" customHeight="1" x14ac:dyDescent="0.25">
      <c r="A39" s="92"/>
    </row>
    <row r="40" spans="1:10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F40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5" ht="13.5" customHeight="1" x14ac:dyDescent="0.25">
      <c r="A1" s="65" t="s">
        <v>486</v>
      </c>
      <c r="B1" s="20"/>
      <c r="C1" s="20"/>
      <c r="D1" s="20"/>
      <c r="E1" s="20"/>
    </row>
    <row r="2" spans="1:5" ht="13.5" customHeight="1" x14ac:dyDescent="0.25">
      <c r="A2" s="20"/>
      <c r="B2" s="20"/>
      <c r="C2" s="20"/>
      <c r="D2" s="20"/>
      <c r="E2" s="20"/>
    </row>
    <row r="3" spans="1:5" ht="13.5" customHeight="1" x14ac:dyDescent="0.25">
      <c r="A3" s="442"/>
      <c r="B3" s="442"/>
      <c r="C3" s="443" t="s">
        <v>395</v>
      </c>
      <c r="D3" s="442"/>
      <c r="E3" s="442"/>
    </row>
    <row r="4" spans="1:5" ht="30.7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5" ht="13.5" customHeight="1" x14ac:dyDescent="0.25">
      <c r="A5" s="54" t="s">
        <v>2</v>
      </c>
      <c r="B5" s="319">
        <v>1721.3969999999997</v>
      </c>
      <c r="C5" s="319">
        <v>660.31999999999994</v>
      </c>
      <c r="D5" s="46">
        <v>0</v>
      </c>
      <c r="E5" s="181">
        <f>SUM(B5:D5)</f>
        <v>2381.7169999999996</v>
      </c>
    </row>
    <row r="6" spans="1:5" ht="13.5" customHeight="1" x14ac:dyDescent="0.25">
      <c r="A6" s="54" t="s">
        <v>3</v>
      </c>
      <c r="B6" s="319">
        <v>1613.135</v>
      </c>
      <c r="C6" s="319">
        <v>624.53599999999994</v>
      </c>
      <c r="D6" s="46">
        <v>0</v>
      </c>
      <c r="E6" s="181">
        <f>SUM(B6:D6)</f>
        <v>2237.6709999999998</v>
      </c>
    </row>
    <row r="7" spans="1:5" ht="13.5" customHeight="1" x14ac:dyDescent="0.25">
      <c r="A7" s="54" t="s">
        <v>4</v>
      </c>
      <c r="B7" s="319">
        <v>1815.0809999999999</v>
      </c>
      <c r="C7" s="319">
        <v>813.78200000000049</v>
      </c>
      <c r="D7" s="46">
        <v>0</v>
      </c>
      <c r="E7" s="181">
        <f>SUM(B7:D7)</f>
        <v>2628.8630000000003</v>
      </c>
    </row>
    <row r="8" spans="1:5" ht="13.5" customHeight="1" x14ac:dyDescent="0.25">
      <c r="A8" s="54" t="s">
        <v>5</v>
      </c>
      <c r="B8" s="319">
        <v>2030.6440000000007</v>
      </c>
      <c r="C8" s="319">
        <v>1145.903</v>
      </c>
      <c r="D8" s="46">
        <v>0</v>
      </c>
      <c r="E8" s="181">
        <f>SUM(B8:D8)</f>
        <v>3176.5470000000005</v>
      </c>
    </row>
    <row r="9" spans="1:5" ht="13.5" customHeight="1" x14ac:dyDescent="0.25">
      <c r="A9" s="54" t="s">
        <v>6</v>
      </c>
      <c r="B9" s="319">
        <v>2632.2440000000006</v>
      </c>
      <c r="C9" s="319">
        <v>1173.5079999999994</v>
      </c>
      <c r="D9" s="46">
        <v>0</v>
      </c>
      <c r="E9" s="181">
        <f t="shared" ref="E9:E16" si="0">SUM(B9:D9)</f>
        <v>3805.752</v>
      </c>
    </row>
    <row r="10" spans="1:5" ht="13.5" customHeight="1" x14ac:dyDescent="0.25">
      <c r="A10" s="54" t="s">
        <v>7</v>
      </c>
      <c r="B10" s="319">
        <v>2447.4870000000001</v>
      </c>
      <c r="C10" s="319">
        <v>1079.2449999999999</v>
      </c>
      <c r="D10" s="46">
        <v>0</v>
      </c>
      <c r="E10" s="181">
        <f t="shared" si="0"/>
        <v>3526.732</v>
      </c>
    </row>
    <row r="11" spans="1:5" ht="13.5" customHeight="1" x14ac:dyDescent="0.25">
      <c r="A11" s="54" t="s">
        <v>8</v>
      </c>
      <c r="B11" s="319">
        <v>2895.0450000000005</v>
      </c>
      <c r="C11" s="319">
        <v>1280.4639999999995</v>
      </c>
      <c r="D11" s="46">
        <v>0</v>
      </c>
      <c r="E11" s="181">
        <f t="shared" si="0"/>
        <v>4175.509</v>
      </c>
    </row>
    <row r="12" spans="1:5" ht="13.5" customHeight="1" x14ac:dyDescent="0.25">
      <c r="A12" s="54" t="s">
        <v>9</v>
      </c>
      <c r="B12" s="319">
        <v>2649.6669999999995</v>
      </c>
      <c r="C12" s="319">
        <v>1272.3309999999994</v>
      </c>
      <c r="D12" s="46">
        <v>0</v>
      </c>
      <c r="E12" s="181">
        <f t="shared" si="0"/>
        <v>3921.9979999999987</v>
      </c>
    </row>
    <row r="13" spans="1:5" ht="13.5" customHeight="1" x14ac:dyDescent="0.25">
      <c r="A13" s="54" t="s">
        <v>10</v>
      </c>
      <c r="B13" s="319">
        <v>2303.5279999999998</v>
      </c>
      <c r="C13" s="319">
        <v>1049.4910000000004</v>
      </c>
      <c r="D13" s="46">
        <v>0</v>
      </c>
      <c r="E13" s="181">
        <f t="shared" si="0"/>
        <v>3353.0190000000002</v>
      </c>
    </row>
    <row r="14" spans="1:5" ht="13.5" customHeight="1" x14ac:dyDescent="0.25">
      <c r="A14" s="54" t="s">
        <v>11</v>
      </c>
      <c r="B14" s="319">
        <v>2123.8089999999997</v>
      </c>
      <c r="C14" s="319">
        <v>1001.1799999999998</v>
      </c>
      <c r="D14" s="46">
        <v>0</v>
      </c>
      <c r="E14" s="181">
        <f t="shared" si="0"/>
        <v>3124.9889999999996</v>
      </c>
    </row>
    <row r="15" spans="1:5" ht="13.5" customHeight="1" x14ac:dyDescent="0.25">
      <c r="A15" s="51" t="s">
        <v>12</v>
      </c>
      <c r="B15" s="319">
        <v>1866.203</v>
      </c>
      <c r="C15" s="319">
        <v>832.32499999999993</v>
      </c>
      <c r="D15" s="46">
        <v>0</v>
      </c>
      <c r="E15" s="181">
        <f t="shared" si="0"/>
        <v>2698.5279999999998</v>
      </c>
    </row>
    <row r="16" spans="1:5" ht="13.5" customHeight="1" x14ac:dyDescent="0.25">
      <c r="A16" s="54" t="s">
        <v>13</v>
      </c>
      <c r="B16" s="319">
        <v>1763.3390000000004</v>
      </c>
      <c r="C16" s="319">
        <v>786.86199999999985</v>
      </c>
      <c r="D16" s="46">
        <v>0</v>
      </c>
      <c r="E16" s="181">
        <f t="shared" si="0"/>
        <v>2550.201</v>
      </c>
    </row>
    <row r="17" spans="1:6" ht="13.5" customHeight="1" x14ac:dyDescent="0.25">
      <c r="A17" s="200" t="s">
        <v>15</v>
      </c>
      <c r="B17" s="208">
        <f>SUM(B5:B16)</f>
        <v>25861.579000000002</v>
      </c>
      <c r="C17" s="208">
        <f>SUM(C5:C16)</f>
        <v>11719.946999999998</v>
      </c>
      <c r="D17" s="208">
        <f>SUM(D5:D16)</f>
        <v>0</v>
      </c>
      <c r="E17" s="208">
        <f>SUM(E5:E16)</f>
        <v>37581.525999999998</v>
      </c>
      <c r="F17" s="27"/>
    </row>
    <row r="18" spans="1:6" ht="13.5" customHeight="1" x14ac:dyDescent="0.25">
      <c r="A18" s="20"/>
      <c r="B18" s="20"/>
      <c r="C18" s="20"/>
      <c r="D18" s="93"/>
      <c r="E18" s="20"/>
      <c r="F18" s="12"/>
    </row>
    <row r="19" spans="1:6" ht="13.5" customHeight="1" x14ac:dyDescent="0.25">
      <c r="A19" s="20"/>
      <c r="B19" s="20"/>
      <c r="C19" s="20"/>
      <c r="D19" s="93"/>
      <c r="E19" s="20"/>
    </row>
    <row r="20" spans="1:6" ht="13.5" customHeight="1" x14ac:dyDescent="0.25">
      <c r="A20" s="442"/>
      <c r="B20" s="442"/>
      <c r="C20" s="443" t="s">
        <v>185</v>
      </c>
      <c r="D20" s="442"/>
      <c r="E20" s="442"/>
    </row>
    <row r="21" spans="1:6" ht="30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6" ht="13.5" customHeight="1" x14ac:dyDescent="0.25">
      <c r="A22" s="51" t="s">
        <v>2</v>
      </c>
      <c r="B22" s="319">
        <v>4394.3499999999995</v>
      </c>
      <c r="C22" s="319">
        <v>5803.1049999999987</v>
      </c>
      <c r="D22" s="46">
        <v>0</v>
      </c>
      <c r="E22" s="180">
        <f>SUM(B22:D22)</f>
        <v>10197.454999999998</v>
      </c>
    </row>
    <row r="23" spans="1:6" ht="13.5" customHeight="1" x14ac:dyDescent="0.25">
      <c r="A23" s="51" t="s">
        <v>3</v>
      </c>
      <c r="B23" s="319">
        <v>4271.2910000000002</v>
      </c>
      <c r="C23" s="319">
        <v>5651.9699999999993</v>
      </c>
      <c r="D23" s="46">
        <v>0</v>
      </c>
      <c r="E23" s="180">
        <f>SUM(B23:D23)</f>
        <v>9923.2609999999986</v>
      </c>
    </row>
    <row r="24" spans="1:6" ht="13.5" customHeight="1" x14ac:dyDescent="0.25">
      <c r="A24" s="51" t="s">
        <v>4</v>
      </c>
      <c r="B24" s="319">
        <v>4739.5250000000005</v>
      </c>
      <c r="C24" s="319">
        <v>7182.8359999999993</v>
      </c>
      <c r="D24" s="46">
        <v>0</v>
      </c>
      <c r="E24" s="180">
        <f>SUM(B24:D24)</f>
        <v>11922.361000000001</v>
      </c>
    </row>
    <row r="25" spans="1:6" ht="13.5" customHeight="1" x14ac:dyDescent="0.25">
      <c r="A25" s="51" t="s">
        <v>5</v>
      </c>
      <c r="B25" s="319">
        <v>5400.929000000001</v>
      </c>
      <c r="C25" s="319">
        <v>7350.8569999999972</v>
      </c>
      <c r="D25" s="46">
        <v>0</v>
      </c>
      <c r="E25" s="180">
        <f t="shared" ref="E25:E34" si="1">SUM(B25:D25)</f>
        <v>12751.785999999998</v>
      </c>
    </row>
    <row r="26" spans="1:6" ht="13.5" customHeight="1" x14ac:dyDescent="0.25">
      <c r="A26" s="51" t="s">
        <v>6</v>
      </c>
      <c r="B26" s="319">
        <v>6711.5410000000002</v>
      </c>
      <c r="C26" s="319">
        <v>6942.2660000000033</v>
      </c>
      <c r="D26" s="46">
        <v>0</v>
      </c>
      <c r="E26" s="180">
        <f t="shared" si="1"/>
        <v>13653.807000000004</v>
      </c>
    </row>
    <row r="27" spans="1:6" ht="13.5" customHeight="1" x14ac:dyDescent="0.25">
      <c r="A27" s="51" t="s">
        <v>7</v>
      </c>
      <c r="B27" s="319">
        <v>6398.43</v>
      </c>
      <c r="C27" s="319">
        <v>4098.7269999999999</v>
      </c>
      <c r="D27" s="46">
        <v>0</v>
      </c>
      <c r="E27" s="180">
        <f t="shared" si="1"/>
        <v>10497.156999999999</v>
      </c>
    </row>
    <row r="28" spans="1:6" ht="13.5" customHeight="1" x14ac:dyDescent="0.25">
      <c r="A28" s="51" t="s">
        <v>8</v>
      </c>
      <c r="B28" s="319">
        <v>7462.0779999999986</v>
      </c>
      <c r="C28" s="319">
        <v>5302.0899999999992</v>
      </c>
      <c r="D28" s="46">
        <v>0</v>
      </c>
      <c r="E28" s="180">
        <f t="shared" si="1"/>
        <v>12764.167999999998</v>
      </c>
    </row>
    <row r="29" spans="1:6" ht="13.5" customHeight="1" x14ac:dyDescent="0.25">
      <c r="A29" s="51" t="s">
        <v>9</v>
      </c>
      <c r="B29" s="319">
        <v>6900.6219999999985</v>
      </c>
      <c r="C29" s="319">
        <v>4491.4769999999999</v>
      </c>
      <c r="D29" s="46">
        <v>0</v>
      </c>
      <c r="E29" s="180">
        <f t="shared" si="1"/>
        <v>11392.098999999998</v>
      </c>
    </row>
    <row r="30" spans="1:6" ht="13.5" customHeight="1" x14ac:dyDescent="0.25">
      <c r="A30" s="51" t="s">
        <v>10</v>
      </c>
      <c r="B30" s="319">
        <v>6115.8740000000007</v>
      </c>
      <c r="C30" s="319">
        <v>3528.5109999999995</v>
      </c>
      <c r="D30" s="46">
        <v>0</v>
      </c>
      <c r="E30" s="180">
        <f t="shared" si="1"/>
        <v>9644.3850000000002</v>
      </c>
    </row>
    <row r="31" spans="1:6" ht="13.5" customHeight="1" x14ac:dyDescent="0.25">
      <c r="A31" s="51" t="s">
        <v>11</v>
      </c>
      <c r="B31" s="319">
        <v>5671.085</v>
      </c>
      <c r="C31" s="319">
        <v>3757.2709999999993</v>
      </c>
      <c r="D31" s="46">
        <v>0</v>
      </c>
      <c r="E31" s="180">
        <f t="shared" si="1"/>
        <v>9428.3559999999998</v>
      </c>
    </row>
    <row r="32" spans="1:6" ht="13.5" customHeight="1" x14ac:dyDescent="0.25">
      <c r="A32" s="51" t="s">
        <v>12</v>
      </c>
      <c r="B32" s="319">
        <v>5012.313000000001</v>
      </c>
      <c r="C32" s="319">
        <v>3785.9510000000005</v>
      </c>
      <c r="D32" s="46">
        <v>0</v>
      </c>
      <c r="E32" s="180">
        <f t="shared" si="1"/>
        <v>8798.264000000001</v>
      </c>
    </row>
    <row r="33" spans="1:6" ht="13.5" customHeight="1" x14ac:dyDescent="0.25">
      <c r="A33" s="51" t="s">
        <v>13</v>
      </c>
      <c r="B33" s="319">
        <v>4842.5710000000017</v>
      </c>
      <c r="C33" s="319">
        <v>5077.8050000000039</v>
      </c>
      <c r="D33" s="46">
        <v>0</v>
      </c>
      <c r="E33" s="180">
        <f t="shared" si="1"/>
        <v>9920.3760000000057</v>
      </c>
    </row>
    <row r="34" spans="1:6" ht="13.5" customHeight="1" x14ac:dyDescent="0.25">
      <c r="A34" s="200" t="s">
        <v>15</v>
      </c>
      <c r="B34" s="180">
        <f>SUM(B22:B33)</f>
        <v>67920.608999999997</v>
      </c>
      <c r="C34" s="180">
        <f>SUM(C22:C33)</f>
        <v>62972.865999999995</v>
      </c>
      <c r="D34" s="180">
        <f>SUM(D22:D33)</f>
        <v>0</v>
      </c>
      <c r="E34" s="180">
        <f t="shared" si="1"/>
        <v>130893.47499999999</v>
      </c>
      <c r="F34" s="27"/>
    </row>
    <row r="35" spans="1:6" ht="13.5" customHeight="1" x14ac:dyDescent="0.25">
      <c r="A35" s="88"/>
      <c r="B35" s="89"/>
      <c r="C35" s="73"/>
      <c r="D35" s="94"/>
      <c r="E35" s="73"/>
      <c r="F35" s="12"/>
    </row>
    <row r="36" spans="1:6" ht="13.5" customHeight="1" x14ac:dyDescent="0.25">
      <c r="A36" s="91" t="s">
        <v>17</v>
      </c>
      <c r="B36" s="20"/>
      <c r="C36" s="20"/>
      <c r="D36" s="20"/>
      <c r="E36" s="20"/>
    </row>
    <row r="37" spans="1:6" ht="13.5" customHeight="1" x14ac:dyDescent="0.25">
      <c r="A37" s="92" t="s">
        <v>20</v>
      </c>
      <c r="B37" s="20"/>
      <c r="C37" s="20"/>
      <c r="D37" s="20"/>
      <c r="E37" s="20"/>
    </row>
    <row r="38" spans="1:6" ht="13.5" customHeight="1" x14ac:dyDescent="0.25">
      <c r="A38" s="92" t="s">
        <v>21</v>
      </c>
      <c r="B38" s="20"/>
      <c r="C38" s="20"/>
      <c r="D38" s="20"/>
      <c r="E38" s="20"/>
    </row>
    <row r="39" spans="1:6" ht="13.5" customHeight="1" x14ac:dyDescent="0.25">
      <c r="A39" s="92"/>
      <c r="B39" s="20"/>
      <c r="C39" s="20"/>
      <c r="D39" s="20"/>
      <c r="E39" s="20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65" t="s">
        <v>486</v>
      </c>
      <c r="B1" s="20"/>
      <c r="C1" s="20"/>
      <c r="D1" s="20"/>
      <c r="E1" s="20"/>
    </row>
    <row r="2" spans="1:14" ht="10.5" customHeight="1" x14ac:dyDescent="0.25">
      <c r="A2" s="20"/>
      <c r="B2" s="20"/>
      <c r="C2" s="20"/>
      <c r="D2" s="20"/>
      <c r="E2" s="20"/>
      <c r="H2" s="85"/>
      <c r="I2" s="86"/>
      <c r="J2" s="86"/>
      <c r="K2" s="85"/>
      <c r="L2" s="85"/>
      <c r="M2" s="85"/>
      <c r="N2" s="85"/>
    </row>
    <row r="3" spans="1:14" ht="13.5" customHeight="1" x14ac:dyDescent="0.25">
      <c r="A3" s="442"/>
      <c r="B3" s="442"/>
      <c r="C3" s="443" t="s">
        <v>198</v>
      </c>
      <c r="D3" s="442"/>
      <c r="E3" s="442"/>
      <c r="H3" s="85"/>
      <c r="I3" s="86"/>
      <c r="J3" s="86"/>
      <c r="K3" s="85"/>
      <c r="L3" s="85"/>
      <c r="M3" s="85"/>
      <c r="N3" s="85"/>
    </row>
    <row r="4" spans="1:14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19">
        <v>3457.8879999999999</v>
      </c>
      <c r="C5" s="319">
        <v>1594.5289999999995</v>
      </c>
      <c r="D5" s="46">
        <v>0</v>
      </c>
      <c r="E5" s="180">
        <f>SUM(B5:D5)</f>
        <v>5052.4169999999995</v>
      </c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19">
        <v>3353.4570000000003</v>
      </c>
      <c r="C6" s="319">
        <v>1656.08</v>
      </c>
      <c r="D6" s="46">
        <v>0</v>
      </c>
      <c r="E6" s="180">
        <f>SUM(B6:D6)</f>
        <v>5009.5370000000003</v>
      </c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19">
        <v>3278.6340000000005</v>
      </c>
      <c r="C7" s="319">
        <v>1778.3430000000005</v>
      </c>
      <c r="D7" s="46">
        <v>0</v>
      </c>
      <c r="E7" s="180">
        <f>SUM(B7:D7)</f>
        <v>5056.9770000000008</v>
      </c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19">
        <v>3571.4</v>
      </c>
      <c r="C8" s="319">
        <v>2019.2670000000001</v>
      </c>
      <c r="D8" s="46">
        <v>0</v>
      </c>
      <c r="E8" s="180">
        <f>SUM(B8:D8)</f>
        <v>5590.6670000000004</v>
      </c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19">
        <v>4180.1080000000002</v>
      </c>
      <c r="C9" s="319">
        <v>2347.8520000000017</v>
      </c>
      <c r="D9" s="46">
        <v>0</v>
      </c>
      <c r="E9" s="180">
        <f>SUM(B9:D9)</f>
        <v>6527.9600000000019</v>
      </c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19">
        <v>3828.1370000000002</v>
      </c>
      <c r="C10" s="319">
        <v>2321.7340000000004</v>
      </c>
      <c r="D10" s="46">
        <v>0</v>
      </c>
      <c r="E10" s="180">
        <f t="shared" ref="E10:E16" si="0">SUM(B10:D10)</f>
        <v>6149.871000000001</v>
      </c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19">
        <v>4451.0809999999983</v>
      </c>
      <c r="C11" s="319">
        <v>2686.962</v>
      </c>
      <c r="D11" s="46">
        <v>0</v>
      </c>
      <c r="E11" s="180">
        <f t="shared" si="0"/>
        <v>7138.0429999999978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19">
        <v>4175.7699999999995</v>
      </c>
      <c r="C12" s="319">
        <v>2535.9809999999989</v>
      </c>
      <c r="D12" s="46">
        <v>0</v>
      </c>
      <c r="E12" s="180">
        <f t="shared" si="0"/>
        <v>6711.7509999999984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19">
        <v>3946.5529999999999</v>
      </c>
      <c r="C13" s="319">
        <v>2044.9230000000007</v>
      </c>
      <c r="D13" s="46">
        <v>0</v>
      </c>
      <c r="E13" s="180">
        <f t="shared" si="0"/>
        <v>5991.4760000000006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19">
        <v>3650.0970000000007</v>
      </c>
      <c r="C14" s="319">
        <v>2192.4630000000006</v>
      </c>
      <c r="D14" s="46">
        <v>0</v>
      </c>
      <c r="E14" s="180">
        <f t="shared" si="0"/>
        <v>5842.5600000000013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19">
        <v>3391.1790000000001</v>
      </c>
      <c r="C15" s="319">
        <v>1744.251</v>
      </c>
      <c r="D15" s="46">
        <v>0</v>
      </c>
      <c r="E15" s="180">
        <f t="shared" si="0"/>
        <v>5135.43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19">
        <v>3374.4409999999998</v>
      </c>
      <c r="C16" s="319">
        <v>1626.4599999999991</v>
      </c>
      <c r="D16" s="46">
        <v>0</v>
      </c>
      <c r="E16" s="180">
        <f t="shared" si="0"/>
        <v>5000.9009999999989</v>
      </c>
      <c r="F16" s="12"/>
      <c r="H16" s="85"/>
      <c r="I16" s="86"/>
      <c r="J16" s="86"/>
      <c r="K16" s="85"/>
      <c r="L16" s="85"/>
      <c r="M16" s="85"/>
      <c r="N16" s="85"/>
    </row>
    <row r="17" spans="1:6" ht="13.5" customHeight="1" x14ac:dyDescent="0.25">
      <c r="A17" s="200" t="s">
        <v>15</v>
      </c>
      <c r="B17" s="208">
        <f>SUM(B5:B16)</f>
        <v>44658.745000000003</v>
      </c>
      <c r="C17" s="208">
        <f>SUM(C5:C16)</f>
        <v>24548.845000000001</v>
      </c>
      <c r="D17" s="208">
        <f>SUM(D5:D16)</f>
        <v>0</v>
      </c>
      <c r="E17" s="208">
        <f>SUM(E5:E16)</f>
        <v>69207.590000000011</v>
      </c>
      <c r="F17" s="12"/>
    </row>
    <row r="18" spans="1:6" ht="13.5" customHeight="1" x14ac:dyDescent="0.25">
      <c r="A18" s="20"/>
      <c r="B18" s="20"/>
      <c r="C18" s="20"/>
      <c r="D18" s="87"/>
      <c r="E18" s="20"/>
      <c r="F18" s="12"/>
    </row>
    <row r="19" spans="1:6" ht="10.5" customHeight="1" x14ac:dyDescent="0.25">
      <c r="A19" s="20"/>
      <c r="B19" s="20"/>
      <c r="C19" s="20"/>
      <c r="D19" s="87"/>
      <c r="E19" s="20"/>
      <c r="F19" s="12"/>
    </row>
    <row r="20" spans="1:6" ht="13.5" customHeight="1" x14ac:dyDescent="0.25">
      <c r="A20" s="442"/>
      <c r="B20" s="442"/>
      <c r="C20" s="443" t="s">
        <v>328</v>
      </c>
      <c r="D20" s="442"/>
      <c r="E20" s="442"/>
      <c r="F20" s="12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12"/>
    </row>
    <row r="22" spans="1:6" ht="13.5" customHeight="1" x14ac:dyDescent="0.25">
      <c r="A22" s="51" t="s">
        <v>2</v>
      </c>
      <c r="B22" s="319">
        <v>1443.066</v>
      </c>
      <c r="C22" s="319">
        <v>1120.8899999999999</v>
      </c>
      <c r="D22" s="46">
        <v>0</v>
      </c>
      <c r="E22" s="180">
        <f>SUM(B22:D22)</f>
        <v>2563.9560000000001</v>
      </c>
    </row>
    <row r="23" spans="1:6" ht="13.5" customHeight="1" x14ac:dyDescent="0.25">
      <c r="A23" s="51" t="s">
        <v>3</v>
      </c>
      <c r="B23" s="319">
        <v>1424.6890000000001</v>
      </c>
      <c r="C23" s="319">
        <v>895.82600000000002</v>
      </c>
      <c r="D23" s="46">
        <v>0</v>
      </c>
      <c r="E23" s="180">
        <f>SUM(B23:D23)</f>
        <v>2320.5150000000003</v>
      </c>
    </row>
    <row r="24" spans="1:6" ht="13.5" customHeight="1" x14ac:dyDescent="0.25">
      <c r="A24" s="51" t="s">
        <v>4</v>
      </c>
      <c r="B24" s="319">
        <v>1371.395</v>
      </c>
      <c r="C24" s="319">
        <v>1109.4389999999999</v>
      </c>
      <c r="D24" s="46">
        <v>0</v>
      </c>
      <c r="E24" s="180">
        <f>SUM(B24:D24)</f>
        <v>2480.8339999999998</v>
      </c>
    </row>
    <row r="25" spans="1:6" ht="13.5" customHeight="1" x14ac:dyDescent="0.25">
      <c r="A25" s="51" t="s">
        <v>5</v>
      </c>
      <c r="B25" s="319">
        <v>1468.9950000000001</v>
      </c>
      <c r="C25" s="319">
        <v>1220.6029999999998</v>
      </c>
      <c r="D25" s="46">
        <v>0</v>
      </c>
      <c r="E25" s="180">
        <f t="shared" ref="E25:E33" si="1">SUM(B25:D25)</f>
        <v>2689.598</v>
      </c>
    </row>
    <row r="26" spans="1:6" ht="13.5" customHeight="1" x14ac:dyDescent="0.25">
      <c r="A26" s="51" t="s">
        <v>6</v>
      </c>
      <c r="B26" s="319">
        <v>1701.441</v>
      </c>
      <c r="C26" s="319">
        <v>1704.3510000000001</v>
      </c>
      <c r="D26" s="46">
        <v>0</v>
      </c>
      <c r="E26" s="180">
        <f t="shared" si="1"/>
        <v>3405.7920000000004</v>
      </c>
    </row>
    <row r="27" spans="1:6" ht="13.5" customHeight="1" x14ac:dyDescent="0.25">
      <c r="A27" s="51" t="s">
        <v>7</v>
      </c>
      <c r="B27" s="319">
        <v>1549.7239999999999</v>
      </c>
      <c r="C27" s="319">
        <v>1522.0279999999998</v>
      </c>
      <c r="D27" s="46">
        <v>0</v>
      </c>
      <c r="E27" s="180">
        <f t="shared" si="1"/>
        <v>3071.7519999999995</v>
      </c>
    </row>
    <row r="28" spans="1:6" ht="13.5" customHeight="1" x14ac:dyDescent="0.25">
      <c r="A28" s="51" t="s">
        <v>8</v>
      </c>
      <c r="B28" s="319">
        <v>1820.0459999999998</v>
      </c>
      <c r="C28" s="319">
        <v>1735.6339999999996</v>
      </c>
      <c r="D28" s="46">
        <v>0</v>
      </c>
      <c r="E28" s="180">
        <f t="shared" si="1"/>
        <v>3555.6799999999994</v>
      </c>
      <c r="F28" s="12"/>
    </row>
    <row r="29" spans="1:6" ht="13.5" customHeight="1" x14ac:dyDescent="0.25">
      <c r="A29" s="51" t="s">
        <v>9</v>
      </c>
      <c r="B29" s="319">
        <v>1712.3599999999997</v>
      </c>
      <c r="C29" s="319">
        <v>1670.5799999999995</v>
      </c>
      <c r="D29" s="46">
        <v>0</v>
      </c>
      <c r="E29" s="180">
        <f t="shared" si="1"/>
        <v>3382.9399999999991</v>
      </c>
      <c r="F29" s="12"/>
    </row>
    <row r="30" spans="1:6" ht="13.5" customHeight="1" x14ac:dyDescent="0.25">
      <c r="A30" s="51" t="s">
        <v>10</v>
      </c>
      <c r="B30" s="319">
        <v>1629.877</v>
      </c>
      <c r="C30" s="319">
        <v>1511.4320000000002</v>
      </c>
      <c r="D30" s="46">
        <v>0</v>
      </c>
      <c r="E30" s="180">
        <f t="shared" si="1"/>
        <v>3141.3090000000002</v>
      </c>
      <c r="F30" s="12"/>
    </row>
    <row r="31" spans="1:6" ht="13.5" customHeight="1" x14ac:dyDescent="0.25">
      <c r="A31" s="51" t="s">
        <v>11</v>
      </c>
      <c r="B31" s="319">
        <v>1530.2049999999997</v>
      </c>
      <c r="C31" s="319">
        <v>1552.5449999999998</v>
      </c>
      <c r="D31" s="46">
        <v>0</v>
      </c>
      <c r="E31" s="180">
        <f t="shared" si="1"/>
        <v>3082.7499999999995</v>
      </c>
      <c r="F31" s="12"/>
    </row>
    <row r="32" spans="1:6" ht="13.5" customHeight="1" x14ac:dyDescent="0.25">
      <c r="A32" s="51" t="s">
        <v>12</v>
      </c>
      <c r="B32" s="319">
        <v>1433.576</v>
      </c>
      <c r="C32" s="319">
        <v>1325.3830000000003</v>
      </c>
      <c r="D32" s="46">
        <v>0</v>
      </c>
      <c r="E32" s="180">
        <f t="shared" si="1"/>
        <v>2758.9590000000003</v>
      </c>
      <c r="F32" s="12"/>
    </row>
    <row r="33" spans="1:6" ht="13.5" customHeight="1" x14ac:dyDescent="0.25">
      <c r="A33" s="51" t="s">
        <v>13</v>
      </c>
      <c r="B33" s="319">
        <v>1409.087</v>
      </c>
      <c r="C33" s="319">
        <v>1073.23</v>
      </c>
      <c r="D33" s="46">
        <v>0</v>
      </c>
      <c r="E33" s="180">
        <f t="shared" si="1"/>
        <v>2482.317</v>
      </c>
      <c r="F33" s="12"/>
    </row>
    <row r="34" spans="1:6" ht="13.5" customHeight="1" x14ac:dyDescent="0.25">
      <c r="A34" s="200" t="s">
        <v>15</v>
      </c>
      <c r="B34" s="208">
        <f>SUM(B22:B33)</f>
        <v>18494.460999999999</v>
      </c>
      <c r="C34" s="208">
        <f>SUM(C22:C33)</f>
        <v>16441.941000000003</v>
      </c>
      <c r="D34" s="323">
        <f>SUM(D22:D33)</f>
        <v>0</v>
      </c>
      <c r="E34" s="208">
        <f>SUM(E22:E33)</f>
        <v>34936.402000000002</v>
      </c>
      <c r="F34" s="12"/>
    </row>
    <row r="35" spans="1:6" ht="13.5" customHeight="1" x14ac:dyDescent="0.25">
      <c r="A35" s="88"/>
      <c r="B35" s="89"/>
      <c r="C35" s="73"/>
      <c r="D35" s="90"/>
      <c r="E35" s="20"/>
      <c r="F35" s="12"/>
    </row>
    <row r="36" spans="1:6" ht="13.5" customHeight="1" x14ac:dyDescent="0.25">
      <c r="A36" s="91" t="s">
        <v>17</v>
      </c>
      <c r="F36" s="12"/>
    </row>
    <row r="37" spans="1:6" ht="13.5" customHeight="1" x14ac:dyDescent="0.25">
      <c r="A37" s="92" t="s">
        <v>20</v>
      </c>
      <c r="F37" s="12"/>
    </row>
    <row r="38" spans="1:6" ht="13.5" customHeight="1" x14ac:dyDescent="0.25">
      <c r="A38" s="92" t="s">
        <v>21</v>
      </c>
      <c r="F38" s="12"/>
    </row>
    <row r="39" spans="1:6" ht="13.5" customHeight="1" x14ac:dyDescent="0.25">
      <c r="A39" s="92"/>
      <c r="F39" s="12"/>
    </row>
    <row r="40" spans="1:6" ht="13.5" customHeight="1" x14ac:dyDescent="0.25">
      <c r="A40" s="75"/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H4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7" ht="13.5" customHeight="1" x14ac:dyDescent="0.25">
      <c r="A1" s="65" t="s">
        <v>486</v>
      </c>
      <c r="B1" s="20"/>
      <c r="C1" s="20"/>
      <c r="D1" s="20"/>
      <c r="E1" s="20"/>
      <c r="F1" s="12"/>
      <c r="G1" s="12"/>
    </row>
    <row r="2" spans="1:7" ht="13.5" customHeight="1" x14ac:dyDescent="0.25">
      <c r="A2" s="20"/>
      <c r="B2" s="20"/>
      <c r="C2" s="20"/>
      <c r="D2" s="20"/>
      <c r="E2" s="20"/>
      <c r="F2" s="12"/>
      <c r="G2" s="12"/>
    </row>
    <row r="3" spans="1:7" ht="13.5" customHeight="1" x14ac:dyDescent="0.25">
      <c r="A3" s="195"/>
      <c r="B3" s="195"/>
      <c r="C3" s="443" t="s">
        <v>200</v>
      </c>
      <c r="D3" s="195"/>
      <c r="E3" s="195"/>
      <c r="F3" s="12"/>
      <c r="G3" s="12"/>
    </row>
    <row r="4" spans="1:7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  <c r="G4" s="12"/>
    </row>
    <row r="5" spans="1:7" ht="13.5" customHeight="1" x14ac:dyDescent="0.25">
      <c r="A5" s="51" t="s">
        <v>2</v>
      </c>
      <c r="B5" s="319">
        <v>3261.5720000000001</v>
      </c>
      <c r="C5" s="319">
        <v>3844.2760000000026</v>
      </c>
      <c r="D5" s="46">
        <v>0</v>
      </c>
      <c r="E5" s="181">
        <f t="shared" ref="E5:E10" si="0">SUM(B5:D5)</f>
        <v>7105.8480000000027</v>
      </c>
      <c r="F5" s="39"/>
      <c r="G5" s="12"/>
    </row>
    <row r="6" spans="1:7" ht="13.5" customHeight="1" x14ac:dyDescent="0.25">
      <c r="A6" s="51" t="s">
        <v>3</v>
      </c>
      <c r="B6" s="319">
        <v>3214.3679999999999</v>
      </c>
      <c r="C6" s="319">
        <v>3645.0940000000019</v>
      </c>
      <c r="D6" s="46">
        <v>0</v>
      </c>
      <c r="E6" s="181">
        <f t="shared" si="0"/>
        <v>6859.4620000000014</v>
      </c>
      <c r="F6" s="39"/>
      <c r="G6" s="12"/>
    </row>
    <row r="7" spans="1:7" ht="13.5" customHeight="1" x14ac:dyDescent="0.25">
      <c r="A7" s="51" t="s">
        <v>4</v>
      </c>
      <c r="B7" s="319">
        <v>3328.6919999999996</v>
      </c>
      <c r="C7" s="319">
        <v>3661.0629999999996</v>
      </c>
      <c r="D7" s="46">
        <v>0</v>
      </c>
      <c r="E7" s="181">
        <f t="shared" si="0"/>
        <v>6989.7549999999992</v>
      </c>
      <c r="F7" s="39"/>
      <c r="G7" s="12"/>
    </row>
    <row r="8" spans="1:7" ht="13.5" customHeight="1" x14ac:dyDescent="0.25">
      <c r="A8" s="51" t="s">
        <v>5</v>
      </c>
      <c r="B8" s="319">
        <v>3551.5679999999998</v>
      </c>
      <c r="C8" s="319">
        <v>4620.9389999999994</v>
      </c>
      <c r="D8" s="46">
        <v>0</v>
      </c>
      <c r="E8" s="181">
        <f t="shared" si="0"/>
        <v>8172.5069999999996</v>
      </c>
      <c r="F8" s="39"/>
      <c r="G8" s="12"/>
    </row>
    <row r="9" spans="1:7" ht="13.5" customHeight="1" x14ac:dyDescent="0.25">
      <c r="A9" s="51" t="s">
        <v>6</v>
      </c>
      <c r="B9" s="319">
        <v>4013.8859999999995</v>
      </c>
      <c r="C9" s="319">
        <v>4822.3439999999982</v>
      </c>
      <c r="D9" s="46">
        <v>0</v>
      </c>
      <c r="E9" s="181">
        <f t="shared" si="0"/>
        <v>8836.2299999999977</v>
      </c>
      <c r="F9" s="39"/>
      <c r="G9" s="12"/>
    </row>
    <row r="10" spans="1:7" ht="13.5" customHeight="1" x14ac:dyDescent="0.25">
      <c r="A10" s="51" t="s">
        <v>7</v>
      </c>
      <c r="B10" s="319">
        <v>3732.4279999999994</v>
      </c>
      <c r="C10" s="319">
        <v>4274.5619999999999</v>
      </c>
      <c r="D10" s="46">
        <v>0</v>
      </c>
      <c r="E10" s="181">
        <f t="shared" si="0"/>
        <v>8006.99</v>
      </c>
      <c r="F10" s="39"/>
      <c r="G10" s="12"/>
    </row>
    <row r="11" spans="1:7" ht="13.5" customHeight="1" x14ac:dyDescent="0.25">
      <c r="A11" s="51" t="s">
        <v>8</v>
      </c>
      <c r="B11" s="319">
        <v>4208.7220000000007</v>
      </c>
      <c r="C11" s="319">
        <v>5516.262999999999</v>
      </c>
      <c r="D11" s="46">
        <v>0</v>
      </c>
      <c r="E11" s="181">
        <f t="shared" ref="E11:E16" si="1">SUM(B11:D11)</f>
        <v>9724.9850000000006</v>
      </c>
      <c r="F11" s="39"/>
      <c r="G11" s="12"/>
    </row>
    <row r="12" spans="1:7" ht="13.5" customHeight="1" x14ac:dyDescent="0.25">
      <c r="A12" s="51" t="s">
        <v>9</v>
      </c>
      <c r="B12" s="319">
        <v>4033.6560000000004</v>
      </c>
      <c r="C12" s="319">
        <v>4820.7240000000002</v>
      </c>
      <c r="D12" s="46">
        <v>0</v>
      </c>
      <c r="E12" s="181">
        <f t="shared" si="1"/>
        <v>8854.380000000001</v>
      </c>
      <c r="F12" s="39"/>
      <c r="G12" s="12"/>
    </row>
    <row r="13" spans="1:7" ht="13.5" customHeight="1" x14ac:dyDescent="0.25">
      <c r="A13" s="51" t="s">
        <v>10</v>
      </c>
      <c r="B13" s="319">
        <v>3837.71</v>
      </c>
      <c r="C13" s="319">
        <v>4074.1660000000002</v>
      </c>
      <c r="D13" s="46">
        <v>0</v>
      </c>
      <c r="E13" s="181">
        <f t="shared" si="1"/>
        <v>7911.8760000000002</v>
      </c>
      <c r="F13" s="39"/>
      <c r="G13" s="12"/>
    </row>
    <row r="14" spans="1:7" ht="13.5" customHeight="1" x14ac:dyDescent="0.25">
      <c r="A14" s="51" t="s">
        <v>11</v>
      </c>
      <c r="B14" s="319">
        <v>3702.286000000001</v>
      </c>
      <c r="C14" s="319">
        <v>4708.6540000000023</v>
      </c>
      <c r="D14" s="46">
        <v>0</v>
      </c>
      <c r="E14" s="181">
        <f t="shared" si="1"/>
        <v>8410.9400000000023</v>
      </c>
      <c r="F14" s="39"/>
      <c r="G14" s="12"/>
    </row>
    <row r="15" spans="1:7" ht="13.5" customHeight="1" x14ac:dyDescent="0.25">
      <c r="A15" s="51" t="s">
        <v>12</v>
      </c>
      <c r="B15" s="319">
        <v>3366.1839999999997</v>
      </c>
      <c r="C15" s="319">
        <v>4491.5950000000003</v>
      </c>
      <c r="D15" s="46">
        <v>0</v>
      </c>
      <c r="E15" s="181">
        <f t="shared" si="1"/>
        <v>7857.7790000000005</v>
      </c>
      <c r="F15" s="39"/>
      <c r="G15" s="12"/>
    </row>
    <row r="16" spans="1:7" ht="13.5" customHeight="1" x14ac:dyDescent="0.25">
      <c r="A16" s="51" t="s">
        <v>13</v>
      </c>
      <c r="B16" s="319">
        <v>3445.8090000000007</v>
      </c>
      <c r="C16" s="319">
        <v>4261.4939999999979</v>
      </c>
      <c r="D16" s="46">
        <v>0</v>
      </c>
      <c r="E16" s="181">
        <f t="shared" si="1"/>
        <v>7707.3029999999981</v>
      </c>
      <c r="F16" s="39"/>
      <c r="G16" s="12"/>
    </row>
    <row r="17" spans="1:8" ht="13.5" customHeight="1" x14ac:dyDescent="0.25">
      <c r="A17" s="211" t="s">
        <v>15</v>
      </c>
      <c r="B17" s="318">
        <f>SUM(B5:B16)</f>
        <v>43696.881000000001</v>
      </c>
      <c r="C17" s="318">
        <f>SUM(C5:C16)</f>
        <v>52741.173999999999</v>
      </c>
      <c r="D17" s="318">
        <f>SUM(D5:D16)</f>
        <v>0</v>
      </c>
      <c r="E17" s="318">
        <f>SUM(E5:E16)</f>
        <v>96438.054999999993</v>
      </c>
      <c r="F17" s="39"/>
      <c r="G17" s="12"/>
    </row>
    <row r="18" spans="1:8" ht="13.5" customHeight="1" x14ac:dyDescent="0.25">
      <c r="A18" s="53"/>
      <c r="B18" s="53"/>
      <c r="C18" s="53"/>
      <c r="D18" s="53"/>
      <c r="E18" s="53"/>
      <c r="F18" s="39"/>
      <c r="G18" s="12"/>
    </row>
    <row r="19" spans="1:8" ht="13.5" customHeight="1" x14ac:dyDescent="0.25">
      <c r="A19" s="53"/>
      <c r="B19" s="53"/>
      <c r="C19" s="53"/>
      <c r="D19" s="53"/>
      <c r="E19" s="53"/>
      <c r="F19" s="39"/>
      <c r="G19" s="12"/>
    </row>
    <row r="20" spans="1:8" ht="13.5" customHeight="1" x14ac:dyDescent="0.25">
      <c r="A20" s="225"/>
      <c r="B20" s="225"/>
      <c r="C20" s="443" t="s">
        <v>201</v>
      </c>
      <c r="D20" s="225"/>
      <c r="E20" s="225"/>
      <c r="F20" s="39"/>
      <c r="G20" s="12"/>
    </row>
    <row r="21" spans="1:8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39"/>
      <c r="G21" s="12"/>
    </row>
    <row r="22" spans="1:8" ht="13.5" customHeight="1" x14ac:dyDescent="0.25">
      <c r="A22" s="51" t="s">
        <v>2</v>
      </c>
      <c r="B22" s="319">
        <v>575.49699999999996</v>
      </c>
      <c r="C22" s="319">
        <v>322.24800000000005</v>
      </c>
      <c r="D22" s="46">
        <v>0</v>
      </c>
      <c r="E22" s="181">
        <f>SUM(B22:D22)</f>
        <v>897.745</v>
      </c>
      <c r="F22" s="39"/>
      <c r="G22" s="187"/>
      <c r="H22" s="187"/>
    </row>
    <row r="23" spans="1:8" ht="13.5" customHeight="1" x14ac:dyDescent="0.25">
      <c r="A23" s="51" t="s">
        <v>3</v>
      </c>
      <c r="B23" s="319">
        <v>551.5440000000001</v>
      </c>
      <c r="C23" s="319">
        <v>332.74099999999999</v>
      </c>
      <c r="D23" s="46">
        <v>0</v>
      </c>
      <c r="E23" s="181">
        <f>SUM(B23:D23)</f>
        <v>884.28500000000008</v>
      </c>
      <c r="F23" s="39"/>
      <c r="G23" s="187"/>
      <c r="H23" s="187"/>
    </row>
    <row r="24" spans="1:8" ht="13.5" customHeight="1" x14ac:dyDescent="0.25">
      <c r="A24" s="51" t="s">
        <v>4</v>
      </c>
      <c r="B24" s="319">
        <v>610.327</v>
      </c>
      <c r="C24" s="319">
        <v>521.24</v>
      </c>
      <c r="D24" s="46">
        <v>0</v>
      </c>
      <c r="E24" s="181">
        <f>SUM(B24:D24)</f>
        <v>1131.567</v>
      </c>
      <c r="F24" s="39"/>
      <c r="G24" s="187"/>
      <c r="H24" s="187"/>
    </row>
    <row r="25" spans="1:8" ht="13.5" customHeight="1" x14ac:dyDescent="0.25">
      <c r="A25" s="51" t="s">
        <v>5</v>
      </c>
      <c r="B25" s="319">
        <v>691.93900000000019</v>
      </c>
      <c r="C25" s="319">
        <v>586.07200000000012</v>
      </c>
      <c r="D25" s="46">
        <v>0</v>
      </c>
      <c r="E25" s="181">
        <f t="shared" ref="E25:E33" si="2">SUM(B25:D25)</f>
        <v>1278.0110000000004</v>
      </c>
      <c r="F25" s="39"/>
      <c r="G25" s="187"/>
      <c r="H25" s="187"/>
    </row>
    <row r="26" spans="1:8" ht="13.5" customHeight="1" x14ac:dyDescent="0.25">
      <c r="A26" s="51" t="s">
        <v>6</v>
      </c>
      <c r="B26" s="319">
        <v>757.42700000000002</v>
      </c>
      <c r="C26" s="319">
        <v>869.25700000000006</v>
      </c>
      <c r="D26" s="46">
        <v>0</v>
      </c>
      <c r="E26" s="181">
        <f t="shared" si="2"/>
        <v>1626.6840000000002</v>
      </c>
      <c r="F26" s="39"/>
      <c r="G26" s="187"/>
      <c r="H26" s="187"/>
    </row>
    <row r="27" spans="1:8" ht="13.5" customHeight="1" x14ac:dyDescent="0.25">
      <c r="A27" s="51" t="s">
        <v>7</v>
      </c>
      <c r="B27" s="319">
        <v>730.57499999999993</v>
      </c>
      <c r="C27" s="319">
        <v>708.65</v>
      </c>
      <c r="D27" s="46">
        <v>0</v>
      </c>
      <c r="E27" s="181">
        <f t="shared" si="2"/>
        <v>1439.2249999999999</v>
      </c>
      <c r="F27" s="39"/>
      <c r="G27" s="187"/>
      <c r="H27" s="187"/>
    </row>
    <row r="28" spans="1:8" ht="13.5" customHeight="1" x14ac:dyDescent="0.25">
      <c r="A28" s="51" t="s">
        <v>8</v>
      </c>
      <c r="B28" s="319">
        <v>770.61</v>
      </c>
      <c r="C28" s="319">
        <v>774.49099999999987</v>
      </c>
      <c r="D28" s="46">
        <v>0</v>
      </c>
      <c r="E28" s="181">
        <f t="shared" si="2"/>
        <v>1545.1009999999999</v>
      </c>
      <c r="F28" s="39"/>
      <c r="G28" s="187"/>
      <c r="H28" s="187"/>
    </row>
    <row r="29" spans="1:8" ht="13.5" customHeight="1" x14ac:dyDescent="0.25">
      <c r="A29" s="51" t="s">
        <v>9</v>
      </c>
      <c r="B29" s="319">
        <v>715.77</v>
      </c>
      <c r="C29" s="319">
        <v>736.61099999999988</v>
      </c>
      <c r="D29" s="46">
        <v>0</v>
      </c>
      <c r="E29" s="181">
        <f t="shared" si="2"/>
        <v>1452.3809999999999</v>
      </c>
      <c r="F29" s="39"/>
      <c r="G29" s="187"/>
      <c r="H29" s="187"/>
    </row>
    <row r="30" spans="1:8" ht="13.5" customHeight="1" x14ac:dyDescent="0.25">
      <c r="A30" s="51" t="s">
        <v>10</v>
      </c>
      <c r="B30" s="319">
        <v>700.173</v>
      </c>
      <c r="C30" s="319">
        <v>727.74600000000009</v>
      </c>
      <c r="D30" s="46">
        <v>0</v>
      </c>
      <c r="E30" s="181">
        <f t="shared" si="2"/>
        <v>1427.9190000000001</v>
      </c>
      <c r="F30" s="39"/>
      <c r="G30" s="187"/>
      <c r="H30" s="187"/>
    </row>
    <row r="31" spans="1:8" ht="13.5" customHeight="1" x14ac:dyDescent="0.25">
      <c r="A31" s="51" t="s">
        <v>11</v>
      </c>
      <c r="B31" s="319">
        <v>681.77600000000007</v>
      </c>
      <c r="C31" s="319">
        <v>618.18299999999999</v>
      </c>
      <c r="D31" s="46">
        <v>0</v>
      </c>
      <c r="E31" s="181">
        <f t="shared" si="2"/>
        <v>1299.9590000000001</v>
      </c>
      <c r="F31" s="39"/>
    </row>
    <row r="32" spans="1:8" ht="13.5" customHeight="1" x14ac:dyDescent="0.25">
      <c r="A32" s="51" t="s">
        <v>12</v>
      </c>
      <c r="B32" s="319">
        <v>640.52100000000007</v>
      </c>
      <c r="C32" s="319">
        <v>534.57100000000003</v>
      </c>
      <c r="D32" s="46">
        <v>0</v>
      </c>
      <c r="E32" s="181">
        <f t="shared" si="2"/>
        <v>1175.0920000000001</v>
      </c>
      <c r="F32" s="39"/>
      <c r="G32" s="187"/>
      <c r="H32" s="187"/>
    </row>
    <row r="33" spans="1:8" ht="13.5" customHeight="1" x14ac:dyDescent="0.25">
      <c r="A33" s="51" t="s">
        <v>13</v>
      </c>
      <c r="B33" s="319">
        <v>614.67299999999989</v>
      </c>
      <c r="C33" s="319">
        <v>423.34899999999993</v>
      </c>
      <c r="D33" s="46">
        <v>0</v>
      </c>
      <c r="E33" s="181">
        <f t="shared" si="2"/>
        <v>1038.0219999999999</v>
      </c>
      <c r="F33" s="39"/>
      <c r="G33" s="187"/>
      <c r="H33" s="187"/>
    </row>
    <row r="34" spans="1:8" ht="13.5" customHeight="1" x14ac:dyDescent="0.25">
      <c r="A34" s="211" t="s">
        <v>15</v>
      </c>
      <c r="B34" s="318">
        <f>SUM(B22:B33)</f>
        <v>8040.8319999999994</v>
      </c>
      <c r="C34" s="318">
        <f>SUM(C22:C33)</f>
        <v>7155.1589999999997</v>
      </c>
      <c r="D34" s="318">
        <f>SUM(D22:D33)</f>
        <v>0</v>
      </c>
      <c r="E34" s="318">
        <f>SUM(E22:E33)</f>
        <v>15195.991000000002</v>
      </c>
      <c r="F34" s="39"/>
      <c r="G34" s="12"/>
    </row>
    <row r="35" spans="1:8" ht="13.5" customHeight="1" x14ac:dyDescent="0.25">
      <c r="A35" s="79"/>
      <c r="B35" s="80"/>
      <c r="C35" s="81"/>
      <c r="D35" s="39"/>
      <c r="E35" s="39"/>
      <c r="F35" s="39"/>
      <c r="G35" s="12"/>
    </row>
    <row r="36" spans="1:8" ht="13.5" customHeight="1" x14ac:dyDescent="0.25">
      <c r="A36" s="82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83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83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83"/>
      <c r="B39" s="12"/>
      <c r="C39" s="12"/>
      <c r="D39" s="12"/>
      <c r="E39" s="12"/>
      <c r="F39" s="12"/>
      <c r="G39" s="12"/>
    </row>
    <row r="40" spans="1:8" ht="13.5" customHeight="1" x14ac:dyDescent="0.25">
      <c r="A40" s="84"/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F4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486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442"/>
      <c r="B3" s="442"/>
      <c r="C3" s="443" t="s">
        <v>396</v>
      </c>
      <c r="D3" s="442"/>
      <c r="E3" s="442"/>
      <c r="F3" s="12"/>
    </row>
    <row r="4" spans="1:6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</row>
    <row r="5" spans="1:6" ht="13.5" customHeight="1" x14ac:dyDescent="0.25">
      <c r="A5" s="51" t="s">
        <v>2</v>
      </c>
      <c r="B5" s="319">
        <v>93.12</v>
      </c>
      <c r="C5" s="319">
        <v>696.38400000000001</v>
      </c>
      <c r="D5" s="46">
        <v>0</v>
      </c>
      <c r="E5" s="181">
        <f>SUM(B5:D5)</f>
        <v>789.50400000000002</v>
      </c>
      <c r="F5" s="39"/>
    </row>
    <row r="6" spans="1:6" ht="13.5" customHeight="1" x14ac:dyDescent="0.25">
      <c r="A6" s="51" t="s">
        <v>3</v>
      </c>
      <c r="B6" s="319">
        <v>83.6</v>
      </c>
      <c r="C6" s="319">
        <v>593.79199999999992</v>
      </c>
      <c r="D6" s="46">
        <v>0</v>
      </c>
      <c r="E6" s="181">
        <f t="shared" ref="E6:E16" si="0">SUM(B6:D6)</f>
        <v>677.39199999999994</v>
      </c>
      <c r="F6" s="39"/>
    </row>
    <row r="7" spans="1:6" ht="13.5" customHeight="1" x14ac:dyDescent="0.25">
      <c r="A7" s="51" t="s">
        <v>4</v>
      </c>
      <c r="B7" s="319">
        <v>91.44</v>
      </c>
      <c r="C7" s="319">
        <v>656.25099999999986</v>
      </c>
      <c r="D7" s="46">
        <v>0</v>
      </c>
      <c r="E7" s="181">
        <f t="shared" si="0"/>
        <v>747.6909999999998</v>
      </c>
      <c r="F7" s="39"/>
    </row>
    <row r="8" spans="1:6" ht="13.5" customHeight="1" x14ac:dyDescent="0.25">
      <c r="A8" s="51" t="s">
        <v>5</v>
      </c>
      <c r="B8" s="319">
        <v>112.06</v>
      </c>
      <c r="C8" s="319">
        <v>731.23200000000008</v>
      </c>
      <c r="D8" s="46">
        <v>0</v>
      </c>
      <c r="E8" s="181">
        <f t="shared" si="0"/>
        <v>843.29200000000014</v>
      </c>
      <c r="F8" s="39"/>
    </row>
    <row r="9" spans="1:6" ht="13.5" customHeight="1" x14ac:dyDescent="0.25">
      <c r="A9" s="51" t="s">
        <v>6</v>
      </c>
      <c r="B9" s="319">
        <v>124.98</v>
      </c>
      <c r="C9" s="319">
        <v>697.69499999999982</v>
      </c>
      <c r="D9" s="46">
        <v>0</v>
      </c>
      <c r="E9" s="181">
        <f t="shared" si="0"/>
        <v>822.67499999999984</v>
      </c>
      <c r="F9" s="39"/>
    </row>
    <row r="10" spans="1:6" ht="13.5" customHeight="1" x14ac:dyDescent="0.25">
      <c r="A10" s="51" t="s">
        <v>7</v>
      </c>
      <c r="B10" s="319">
        <v>114.08</v>
      </c>
      <c r="C10" s="319">
        <v>725.76</v>
      </c>
      <c r="D10" s="46">
        <v>0</v>
      </c>
      <c r="E10" s="181">
        <f t="shared" si="0"/>
        <v>839.84</v>
      </c>
      <c r="F10" s="39"/>
    </row>
    <row r="11" spans="1:6" ht="13.5" customHeight="1" x14ac:dyDescent="0.25">
      <c r="A11" s="51" t="s">
        <v>8</v>
      </c>
      <c r="B11" s="319">
        <v>121.68999999999998</v>
      </c>
      <c r="C11" s="319">
        <v>770.41500000000008</v>
      </c>
      <c r="D11" s="46">
        <v>0</v>
      </c>
      <c r="E11" s="181">
        <f t="shared" si="0"/>
        <v>892.10500000000002</v>
      </c>
      <c r="F11" s="39"/>
    </row>
    <row r="12" spans="1:6" ht="13.5" customHeight="1" x14ac:dyDescent="0.25">
      <c r="A12" s="51" t="s">
        <v>9</v>
      </c>
      <c r="B12" s="319">
        <v>114.18</v>
      </c>
      <c r="C12" s="319">
        <v>709.62800000000004</v>
      </c>
      <c r="D12" s="46">
        <v>0</v>
      </c>
      <c r="E12" s="181">
        <f t="shared" si="0"/>
        <v>823.80799999999999</v>
      </c>
      <c r="F12" s="39"/>
    </row>
    <row r="13" spans="1:6" ht="13.5" customHeight="1" x14ac:dyDescent="0.25">
      <c r="A13" s="51" t="s">
        <v>10</v>
      </c>
      <c r="B13" s="319">
        <v>103.67</v>
      </c>
      <c r="C13" s="319">
        <v>716.03199999999993</v>
      </c>
      <c r="D13" s="46">
        <v>0</v>
      </c>
      <c r="E13" s="181">
        <f t="shared" si="0"/>
        <v>819.70199999999988</v>
      </c>
      <c r="F13" s="39"/>
    </row>
    <row r="14" spans="1:6" ht="13.5" customHeight="1" x14ac:dyDescent="0.25">
      <c r="A14" s="51" t="s">
        <v>11</v>
      </c>
      <c r="B14" s="319">
        <v>117.02000000000001</v>
      </c>
      <c r="C14" s="319">
        <v>790.78500000000008</v>
      </c>
      <c r="D14" s="46">
        <v>0</v>
      </c>
      <c r="E14" s="181">
        <f t="shared" si="0"/>
        <v>907.80500000000006</v>
      </c>
      <c r="F14" s="39"/>
    </row>
    <row r="15" spans="1:6" ht="13.5" customHeight="1" x14ac:dyDescent="0.25">
      <c r="A15" s="51" t="s">
        <v>12</v>
      </c>
      <c r="B15" s="319">
        <v>108.94999999999999</v>
      </c>
      <c r="C15" s="319">
        <v>536.19000000000005</v>
      </c>
      <c r="D15" s="46">
        <v>0</v>
      </c>
      <c r="E15" s="181">
        <f t="shared" si="0"/>
        <v>645.1400000000001</v>
      </c>
      <c r="F15" s="39"/>
    </row>
    <row r="16" spans="1:6" ht="13.5" customHeight="1" x14ac:dyDescent="0.25">
      <c r="A16" s="51" t="s">
        <v>13</v>
      </c>
      <c r="B16" s="319">
        <v>97.690000000000012</v>
      </c>
      <c r="C16" s="319">
        <v>624.32600000000002</v>
      </c>
      <c r="D16" s="46">
        <v>0</v>
      </c>
      <c r="E16" s="181">
        <f t="shared" si="0"/>
        <v>722.01600000000008</v>
      </c>
      <c r="F16" s="39"/>
    </row>
    <row r="17" spans="1:6" ht="13.5" customHeight="1" x14ac:dyDescent="0.25">
      <c r="A17" s="211" t="s">
        <v>15</v>
      </c>
      <c r="B17" s="318">
        <f>SUM(B5:B16)</f>
        <v>1282.48</v>
      </c>
      <c r="C17" s="318">
        <f>SUM(C5:C16)</f>
        <v>8248.489999999998</v>
      </c>
      <c r="D17" s="318">
        <f>SUM(D5:D16)</f>
        <v>0</v>
      </c>
      <c r="E17" s="318">
        <f>SUM(E5:E16)</f>
        <v>9530.9699999999993</v>
      </c>
      <c r="F17" s="39"/>
    </row>
    <row r="18" spans="1:6" ht="13.5" customHeight="1" x14ac:dyDescent="0.25">
      <c r="A18" s="53"/>
      <c r="B18" s="53"/>
      <c r="C18" s="53"/>
      <c r="D18" s="53"/>
      <c r="E18" s="53"/>
      <c r="F18" s="39"/>
    </row>
    <row r="19" spans="1:6" ht="13.5" customHeight="1" x14ac:dyDescent="0.25">
      <c r="A19" s="53"/>
      <c r="B19" s="53"/>
      <c r="C19" s="53"/>
      <c r="D19" s="53"/>
      <c r="E19" s="53"/>
      <c r="F19" s="39"/>
    </row>
    <row r="20" spans="1:6" ht="13.5" customHeight="1" x14ac:dyDescent="0.25">
      <c r="A20" s="444"/>
      <c r="B20" s="442"/>
      <c r="C20" s="225" t="s">
        <v>35</v>
      </c>
      <c r="D20" s="444"/>
      <c r="E20" s="444"/>
      <c r="F20" s="39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39"/>
    </row>
    <row r="22" spans="1:6" ht="13.5" customHeight="1" x14ac:dyDescent="0.25">
      <c r="A22" s="51" t="s">
        <v>2</v>
      </c>
      <c r="B22" s="72">
        <v>19952.521000000012</v>
      </c>
      <c r="C22" s="46">
        <v>8784.6780000000072</v>
      </c>
      <c r="D22" s="46">
        <v>0</v>
      </c>
      <c r="E22" s="180">
        <f>+B22+C22+D22</f>
        <v>28737.199000000019</v>
      </c>
      <c r="F22" s="39"/>
    </row>
    <row r="23" spans="1:6" ht="13.5" customHeight="1" x14ac:dyDescent="0.25">
      <c r="A23" s="51" t="s">
        <v>3</v>
      </c>
      <c r="B23" s="46">
        <v>16334.805999999999</v>
      </c>
      <c r="C23" s="46">
        <v>7577.5590000000029</v>
      </c>
      <c r="D23" s="46">
        <v>0</v>
      </c>
      <c r="E23" s="180">
        <f t="shared" ref="E23:E33" si="1">+B23+C23+D23</f>
        <v>23912.365000000002</v>
      </c>
      <c r="F23" s="39"/>
    </row>
    <row r="24" spans="1:6" ht="13.5" customHeight="1" x14ac:dyDescent="0.25">
      <c r="A24" s="51" t="s">
        <v>4</v>
      </c>
      <c r="B24" s="46">
        <v>21040.311000000002</v>
      </c>
      <c r="C24" s="46">
        <v>9017.5610000000033</v>
      </c>
      <c r="D24" s="46">
        <v>0</v>
      </c>
      <c r="E24" s="180">
        <f t="shared" si="1"/>
        <v>30057.872000000003</v>
      </c>
      <c r="F24" s="39"/>
    </row>
    <row r="25" spans="1:6" ht="13.5" customHeight="1" x14ac:dyDescent="0.25">
      <c r="A25" s="51" t="s">
        <v>5</v>
      </c>
      <c r="B25" s="46">
        <v>25404.331000000002</v>
      </c>
      <c r="C25" s="46">
        <v>13149.726999999999</v>
      </c>
      <c r="D25" s="46">
        <v>0</v>
      </c>
      <c r="E25" s="180">
        <f t="shared" si="1"/>
        <v>38554.058000000005</v>
      </c>
      <c r="F25" s="39"/>
    </row>
    <row r="26" spans="1:6" ht="13.5" customHeight="1" x14ac:dyDescent="0.25">
      <c r="A26" s="51" t="s">
        <v>6</v>
      </c>
      <c r="B26" s="46">
        <v>41437.208999999995</v>
      </c>
      <c r="C26" s="46">
        <v>15202.577000000001</v>
      </c>
      <c r="D26" s="46">
        <v>0</v>
      </c>
      <c r="E26" s="180">
        <f t="shared" si="1"/>
        <v>56639.785999999993</v>
      </c>
      <c r="F26" s="39"/>
    </row>
    <row r="27" spans="1:6" ht="13.5" customHeight="1" x14ac:dyDescent="0.25">
      <c r="A27" s="51" t="s">
        <v>7</v>
      </c>
      <c r="B27" s="46">
        <v>40230.71</v>
      </c>
      <c r="C27" s="46">
        <v>14469.416000000012</v>
      </c>
      <c r="D27" s="46">
        <v>0</v>
      </c>
      <c r="E27" s="180">
        <f t="shared" si="1"/>
        <v>54700.126000000011</v>
      </c>
      <c r="F27" s="39"/>
    </row>
    <row r="28" spans="1:6" ht="13.5" customHeight="1" x14ac:dyDescent="0.25">
      <c r="A28" s="51" t="s">
        <v>8</v>
      </c>
      <c r="B28" s="46">
        <v>42537.944999999978</v>
      </c>
      <c r="C28" s="46">
        <v>16911.411</v>
      </c>
      <c r="D28" s="46">
        <v>0</v>
      </c>
      <c r="E28" s="180">
        <f t="shared" si="1"/>
        <v>59449.355999999978</v>
      </c>
      <c r="F28" s="39"/>
    </row>
    <row r="29" spans="1:6" ht="13.5" customHeight="1" x14ac:dyDescent="0.25">
      <c r="A29" s="51" t="s">
        <v>9</v>
      </c>
      <c r="B29" s="46">
        <v>39784.034000000014</v>
      </c>
      <c r="C29" s="46">
        <v>16233.073000000011</v>
      </c>
      <c r="D29" s="46">
        <v>0</v>
      </c>
      <c r="E29" s="180">
        <f t="shared" si="1"/>
        <v>56017.107000000025</v>
      </c>
      <c r="F29" s="39"/>
    </row>
    <row r="30" spans="1:6" ht="13.5" customHeight="1" x14ac:dyDescent="0.25">
      <c r="A30" s="51" t="s">
        <v>10</v>
      </c>
      <c r="B30" s="46">
        <v>28774.383000000002</v>
      </c>
      <c r="C30" s="46">
        <v>12913.470000000005</v>
      </c>
      <c r="D30" s="46">
        <v>0</v>
      </c>
      <c r="E30" s="180">
        <f t="shared" si="1"/>
        <v>41687.853000000003</v>
      </c>
      <c r="F30" s="39"/>
    </row>
    <row r="31" spans="1:6" ht="13.5" customHeight="1" x14ac:dyDescent="0.25">
      <c r="A31" s="51" t="s">
        <v>11</v>
      </c>
      <c r="B31" s="46">
        <v>26486.927999999996</v>
      </c>
      <c r="C31" s="46">
        <v>12535.940999999995</v>
      </c>
      <c r="D31" s="46">
        <v>0</v>
      </c>
      <c r="E31" s="180">
        <f t="shared" si="1"/>
        <v>39022.868999999992</v>
      </c>
      <c r="F31" s="39"/>
    </row>
    <row r="32" spans="1:6" ht="13.5" customHeight="1" x14ac:dyDescent="0.25">
      <c r="A32" s="51" t="s">
        <v>12</v>
      </c>
      <c r="B32" s="46">
        <v>22275.820000000011</v>
      </c>
      <c r="C32" s="46">
        <v>10281.485999999995</v>
      </c>
      <c r="D32" s="46">
        <v>0</v>
      </c>
      <c r="E32" s="180">
        <f t="shared" si="1"/>
        <v>32557.306000000004</v>
      </c>
      <c r="F32" s="39"/>
    </row>
    <row r="33" spans="1:6" ht="13.5" customHeight="1" x14ac:dyDescent="0.25">
      <c r="A33" s="51" t="s">
        <v>13</v>
      </c>
      <c r="B33" s="46">
        <v>22213.330999999987</v>
      </c>
      <c r="C33" s="46">
        <v>10091.192999999996</v>
      </c>
      <c r="D33" s="46">
        <v>0</v>
      </c>
      <c r="E33" s="180">
        <f t="shared" si="1"/>
        <v>32304.523999999983</v>
      </c>
      <c r="F33" s="39"/>
    </row>
    <row r="34" spans="1:6" ht="13.5" customHeight="1" x14ac:dyDescent="0.25">
      <c r="A34" s="211" t="s">
        <v>15</v>
      </c>
      <c r="B34" s="181">
        <f>+SUM(B22:B33)</f>
        <v>346472.32900000003</v>
      </c>
      <c r="C34" s="181">
        <f>+SUM(C22:C33)</f>
        <v>147168.09200000003</v>
      </c>
      <c r="D34" s="181">
        <f>+SUM(D22:D33)</f>
        <v>0</v>
      </c>
      <c r="E34" s="181">
        <f>+SUM(E22:E33)</f>
        <v>493640.42100000003</v>
      </c>
      <c r="F34" s="39"/>
    </row>
    <row r="35" spans="1:6" ht="13.5" customHeight="1" x14ac:dyDescent="0.25">
      <c r="A35" s="79"/>
      <c r="B35" s="80"/>
      <c r="C35" s="81"/>
      <c r="D35" s="39"/>
      <c r="E35" s="39"/>
      <c r="F35" s="39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I26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485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53"/>
      <c r="B3" s="53"/>
      <c r="C3" s="53"/>
      <c r="D3" s="53"/>
      <c r="E3" s="53"/>
      <c r="F3" s="39"/>
    </row>
    <row r="4" spans="1:6" ht="13.5" customHeight="1" x14ac:dyDescent="0.25">
      <c r="A4" s="444"/>
      <c r="B4" s="442"/>
      <c r="C4" s="225" t="s">
        <v>397</v>
      </c>
      <c r="D4" s="444"/>
      <c r="E4" s="444"/>
      <c r="F4" s="39"/>
    </row>
    <row r="5" spans="1:6" ht="13.5" customHeight="1" x14ac:dyDescent="0.25">
      <c r="A5" s="209" t="s">
        <v>0</v>
      </c>
      <c r="B5" s="210" t="s">
        <v>323</v>
      </c>
      <c r="C5" s="210" t="s">
        <v>14</v>
      </c>
      <c r="D5" s="210" t="s">
        <v>16</v>
      </c>
      <c r="E5" s="210" t="s">
        <v>15</v>
      </c>
      <c r="F5" s="39"/>
    </row>
    <row r="6" spans="1:6" ht="13.5" customHeight="1" x14ac:dyDescent="0.25">
      <c r="A6" s="51" t="s">
        <v>2</v>
      </c>
      <c r="B6" s="72">
        <v>58404.907999999967</v>
      </c>
      <c r="C6" s="72">
        <v>36169.840999999964</v>
      </c>
      <c r="D6" s="72">
        <f>'42_2'!D22+'42_2'!D5+'42_1'!D22+'42_1'!D5+'41'!D22+'41'!D5+'40'!D22+'40'!D5+'39'!D22+'39'!D5+'37'!D22+'37'!D5+'38'!D22+'38'!D5+'36'!D22+'36'!D5</f>
        <v>0</v>
      </c>
      <c r="E6" s="180">
        <f>+B6+C6+D6</f>
        <v>94574.748999999923</v>
      </c>
      <c r="F6" s="39"/>
    </row>
    <row r="7" spans="1:6" ht="13.5" customHeight="1" x14ac:dyDescent="0.25">
      <c r="A7" s="51" t="s">
        <v>3</v>
      </c>
      <c r="B7" s="72">
        <v>52479.496999999959</v>
      </c>
      <c r="C7" s="72">
        <v>40848.154000000031</v>
      </c>
      <c r="D7" s="72">
        <f>'42_2'!D23+'42_2'!D6+'42_1'!D23+'42_1'!D6+'41'!D23+'41'!D6+'40'!D23+'40'!D6+'39'!D23+'39'!D6+'37'!D23+'37'!D6+'38'!D23+'38'!D6+'36'!D23+'36'!D6</f>
        <v>0</v>
      </c>
      <c r="E7" s="180">
        <f t="shared" ref="E7:E17" si="0">+B7+C7+D7</f>
        <v>93327.650999999983</v>
      </c>
      <c r="F7" s="39"/>
    </row>
    <row r="8" spans="1:6" ht="13.5" customHeight="1" x14ac:dyDescent="0.25">
      <c r="A8" s="51" t="s">
        <v>4</v>
      </c>
      <c r="B8" s="72">
        <v>60009.861000000004</v>
      </c>
      <c r="C8" s="72">
        <v>51072.883999999984</v>
      </c>
      <c r="D8" s="72">
        <f>'42_2'!D24+'42_2'!D7+'42_1'!D24+'42_1'!D7+'41'!D24+'41'!D7+'40'!D24+'40'!D7+'39'!D24+'39'!D7+'37'!D24+'37'!D7+'38'!D24+'38'!D7+'36'!D24+'36'!D7</f>
        <v>0</v>
      </c>
      <c r="E8" s="180">
        <f t="shared" si="0"/>
        <v>111082.745</v>
      </c>
      <c r="F8" s="39"/>
    </row>
    <row r="9" spans="1:6" ht="13.5" customHeight="1" x14ac:dyDescent="0.25">
      <c r="A9" s="51" t="s">
        <v>5</v>
      </c>
      <c r="B9" s="72">
        <v>69015.198999999979</v>
      </c>
      <c r="C9" s="72">
        <v>58888.247999999869</v>
      </c>
      <c r="D9" s="72">
        <f>'42_2'!D25+'42_2'!D8+'42_1'!D25+'42_1'!D8+'41'!D25+'41'!D8+'40'!D25+'40'!D8+'39'!D25+'39'!D8+'37'!D25+'37'!D8+'38'!D25+'38'!D8+'36'!D25+'36'!D8</f>
        <v>0</v>
      </c>
      <c r="E9" s="180">
        <f t="shared" si="0"/>
        <v>127903.44699999984</v>
      </c>
      <c r="F9" s="39"/>
    </row>
    <row r="10" spans="1:6" ht="13.5" customHeight="1" x14ac:dyDescent="0.25">
      <c r="A10" s="51" t="s">
        <v>6</v>
      </c>
      <c r="B10" s="72">
        <v>95023.84799999994</v>
      </c>
      <c r="C10" s="72">
        <v>56229.736999999928</v>
      </c>
      <c r="D10" s="72">
        <f>'42_2'!D26+'42_2'!D9+'42_1'!D26+'42_1'!D9+'41'!D26+'41'!D9+'40'!D26+'40'!D9+'39'!D26+'39'!D9+'37'!D26+'37'!D9+'38'!D26+'38'!D9+'36'!D26+'36'!D9</f>
        <v>0</v>
      </c>
      <c r="E10" s="180">
        <f t="shared" si="0"/>
        <v>151253.58499999988</v>
      </c>
      <c r="F10" s="39"/>
    </row>
    <row r="11" spans="1:6" ht="13.5" customHeight="1" x14ac:dyDescent="0.25">
      <c r="A11" s="51" t="s">
        <v>7</v>
      </c>
      <c r="B11" s="72">
        <v>92102.57899999994</v>
      </c>
      <c r="C11" s="72">
        <v>46994.455999999911</v>
      </c>
      <c r="D11" s="72">
        <f>'42_2'!D27+'42_2'!D10+'42_1'!D27+'42_1'!D10+'41'!D27+'41'!D10+'40'!D27+'40'!D10+'39'!D27+'39'!D10+'37'!D27+'37'!D10+'38'!D27+'38'!D10+'36'!D27+'36'!D10</f>
        <v>0</v>
      </c>
      <c r="E11" s="180">
        <f t="shared" si="0"/>
        <v>139097.03499999986</v>
      </c>
      <c r="F11" s="39"/>
    </row>
    <row r="12" spans="1:6" ht="13.5" customHeight="1" x14ac:dyDescent="0.25">
      <c r="A12" s="51" t="s">
        <v>8</v>
      </c>
      <c r="B12" s="72">
        <v>101211.10000000011</v>
      </c>
      <c r="C12" s="72">
        <v>56902.681000000157</v>
      </c>
      <c r="D12" s="72">
        <f>'42_2'!D28+'42_2'!D11+'42_1'!D28+'42_1'!D11+'41'!D28+'41'!D11+'40'!D28+'40'!D11+'39'!D28+'39'!D11+'37'!D28+'37'!D11+'38'!D28+'38'!D11+'36'!D28+'36'!D11</f>
        <v>0</v>
      </c>
      <c r="E12" s="180">
        <f t="shared" si="0"/>
        <v>158113.78100000025</v>
      </c>
      <c r="F12" s="39"/>
    </row>
    <row r="13" spans="1:6" ht="13.5" customHeight="1" x14ac:dyDescent="0.25">
      <c r="A13" s="51" t="s">
        <v>9</v>
      </c>
      <c r="B13" s="72">
        <v>95129.673999999912</v>
      </c>
      <c r="C13" s="72">
        <v>55172.27999999997</v>
      </c>
      <c r="D13" s="72">
        <f>'42_2'!D29+'42_2'!D12+'42_1'!D29+'42_1'!D12+'41'!D29+'41'!D12+'40'!D29+'40'!D12+'39'!D29+'39'!D12+'37'!D29+'37'!D12+'38'!D29+'38'!D12+'36'!D29+'36'!D12</f>
        <v>0</v>
      </c>
      <c r="E13" s="180">
        <f t="shared" si="0"/>
        <v>150301.95399999988</v>
      </c>
      <c r="F13" s="39"/>
    </row>
    <row r="14" spans="1:6" ht="13.5" customHeight="1" x14ac:dyDescent="0.25">
      <c r="A14" s="51" t="s">
        <v>10</v>
      </c>
      <c r="B14" s="72">
        <v>77283.853000000017</v>
      </c>
      <c r="C14" s="72">
        <v>43255.001999999979</v>
      </c>
      <c r="D14" s="72">
        <f>'42_2'!D30+'42_2'!D13+'42_1'!D30+'42_1'!D13+'41'!D30+'41'!D13+'40'!D30+'40'!D13+'39'!D30+'39'!D13+'37'!D30+'37'!D13+'38'!D30+'38'!D13+'36'!D30+'36'!D13</f>
        <v>0</v>
      </c>
      <c r="E14" s="180">
        <f t="shared" si="0"/>
        <v>120538.855</v>
      </c>
      <c r="F14" s="39"/>
    </row>
    <row r="15" spans="1:6" ht="13.5" customHeight="1" x14ac:dyDescent="0.25">
      <c r="A15" s="51" t="s">
        <v>11</v>
      </c>
      <c r="B15" s="72">
        <v>72376.968000000095</v>
      </c>
      <c r="C15" s="72">
        <v>43539.518000000011</v>
      </c>
      <c r="D15" s="72">
        <f>'42_2'!D31+'42_2'!D14+'42_1'!D31+'42_1'!D14+'41'!D31+'41'!D14+'40'!D31+'40'!D14+'39'!D31+'39'!D14+'37'!D31+'37'!D14+'38'!D31+'38'!D14+'36'!D31+'36'!D14</f>
        <v>0</v>
      </c>
      <c r="E15" s="180">
        <f t="shared" si="0"/>
        <v>115916.48600000011</v>
      </c>
      <c r="F15" s="39"/>
    </row>
    <row r="16" spans="1:6" ht="13.5" customHeight="1" x14ac:dyDescent="0.25">
      <c r="A16" s="51" t="s">
        <v>12</v>
      </c>
      <c r="B16" s="72">
        <v>63458.968999999968</v>
      </c>
      <c r="C16" s="72">
        <v>38979.225999999879</v>
      </c>
      <c r="D16" s="72">
        <f>'42_2'!D32+'42_2'!D15+'42_1'!D32+'42_1'!D15+'41'!D32+'41'!D15+'40'!D32+'40'!D15+'39'!D32+'39'!D15+'37'!D32+'37'!D15+'38'!D32+'38'!D15+'36'!D32+'36'!D15</f>
        <v>0</v>
      </c>
      <c r="E16" s="180">
        <f t="shared" si="0"/>
        <v>102438.19499999985</v>
      </c>
      <c r="F16" s="39"/>
    </row>
    <row r="17" spans="1:9" ht="13.5" customHeight="1" x14ac:dyDescent="0.25">
      <c r="A17" s="51" t="s">
        <v>13</v>
      </c>
      <c r="B17" s="72">
        <v>62579.839</v>
      </c>
      <c r="C17" s="72">
        <v>37932.986000000077</v>
      </c>
      <c r="D17" s="72">
        <f>'42_2'!D33+'42_2'!D16+'42_1'!D33+'42_1'!D16+'41'!D33+'41'!D16+'40'!D33+'40'!D16+'39'!D33+'39'!D16+'37'!D33+'37'!D16+'38'!D33+'38'!D16+'36'!D33+'36'!D16</f>
        <v>0</v>
      </c>
      <c r="E17" s="180">
        <f t="shared" si="0"/>
        <v>100512.82500000007</v>
      </c>
      <c r="F17" s="39"/>
    </row>
    <row r="18" spans="1:9" ht="13.5" customHeight="1" x14ac:dyDescent="0.25">
      <c r="A18" s="211" t="s">
        <v>15</v>
      </c>
      <c r="B18" s="181">
        <f>+SUM(B6:B17)</f>
        <v>899076.29499999981</v>
      </c>
      <c r="C18" s="181">
        <f>+SUM(C6:C17)</f>
        <v>565985.0129999998</v>
      </c>
      <c r="D18" s="181">
        <f>+SUM(D6:D17)</f>
        <v>0</v>
      </c>
      <c r="E18" s="181">
        <f>+SUM(E6:E17)</f>
        <v>1465061.3079999993</v>
      </c>
      <c r="F18" s="39"/>
      <c r="I18" s="27"/>
    </row>
    <row r="19" spans="1:9" ht="13.5" customHeight="1" x14ac:dyDescent="0.25">
      <c r="A19" s="79"/>
      <c r="B19" s="80"/>
      <c r="C19" s="81"/>
      <c r="D19" s="39"/>
      <c r="E19" s="39"/>
      <c r="F19" s="39"/>
    </row>
    <row r="20" spans="1:9" ht="13.5" customHeight="1" x14ac:dyDescent="0.25">
      <c r="A20" s="82" t="s">
        <v>17</v>
      </c>
      <c r="B20" s="12"/>
      <c r="C20" s="12"/>
      <c r="D20" s="12"/>
      <c r="E20" s="12"/>
      <c r="F20" s="12"/>
    </row>
    <row r="21" spans="1:9" ht="13.5" customHeight="1" x14ac:dyDescent="0.25">
      <c r="A21" s="83" t="s">
        <v>20</v>
      </c>
      <c r="B21" s="12"/>
      <c r="C21" s="12"/>
      <c r="D21" s="12"/>
      <c r="E21" s="12"/>
      <c r="F21" s="12"/>
    </row>
    <row r="22" spans="1:9" ht="13.5" customHeight="1" x14ac:dyDescent="0.25">
      <c r="A22" s="83" t="s">
        <v>21</v>
      </c>
      <c r="B22" s="12"/>
      <c r="C22" s="12"/>
      <c r="D22" s="12"/>
      <c r="E22" s="12"/>
      <c r="F22" s="12"/>
    </row>
    <row r="23" spans="1:9" ht="13.5" customHeight="1" x14ac:dyDescent="0.25">
      <c r="A23" s="83"/>
      <c r="B23" s="12"/>
      <c r="C23" s="12"/>
      <c r="D23" s="12"/>
      <c r="E23" s="12"/>
      <c r="F23" s="12"/>
    </row>
    <row r="24" spans="1:9" ht="13.5" customHeight="1" x14ac:dyDescent="0.25">
      <c r="A24" s="84"/>
      <c r="B24" s="12"/>
      <c r="C24" s="12"/>
      <c r="D24" s="12"/>
      <c r="E24" s="12"/>
      <c r="F24" s="12"/>
    </row>
    <row r="25" spans="1:9" x14ac:dyDescent="0.25">
      <c r="A25" s="12"/>
      <c r="B25" s="12"/>
      <c r="C25" s="12"/>
      <c r="D25" s="12"/>
      <c r="E25" s="12"/>
      <c r="F25" s="12"/>
    </row>
    <row r="26" spans="1:9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6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472</v>
      </c>
      <c r="B5" s="9"/>
      <c r="C5" s="9"/>
      <c r="D5" s="9"/>
      <c r="E5" s="9"/>
    </row>
    <row r="6" spans="1:5" x14ac:dyDescent="0.25">
      <c r="A6" s="229"/>
      <c r="B6" s="230" t="s">
        <v>71</v>
      </c>
      <c r="C6" s="231"/>
      <c r="D6" s="232"/>
      <c r="E6" s="233" t="s">
        <v>57</v>
      </c>
    </row>
    <row r="7" spans="1:5" x14ac:dyDescent="0.25">
      <c r="A7" s="234"/>
      <c r="B7" s="233" t="s">
        <v>68</v>
      </c>
      <c r="C7" s="233" t="s">
        <v>69</v>
      </c>
      <c r="D7" s="233" t="s">
        <v>22</v>
      </c>
      <c r="E7" s="235" t="s">
        <v>72</v>
      </c>
    </row>
    <row r="8" spans="1:5" x14ac:dyDescent="0.25">
      <c r="A8" s="182" t="s">
        <v>73</v>
      </c>
      <c r="B8" s="56">
        <v>399</v>
      </c>
      <c r="C8" s="56">
        <v>929186.554</v>
      </c>
      <c r="D8" s="56">
        <f>+B8+C8</f>
        <v>929585.554</v>
      </c>
      <c r="E8" s="56"/>
    </row>
    <row r="9" spans="1:5" x14ac:dyDescent="0.25">
      <c r="A9" s="182" t="s">
        <v>74</v>
      </c>
      <c r="B9" s="56">
        <v>0</v>
      </c>
      <c r="C9" s="56">
        <v>936515</v>
      </c>
      <c r="D9" s="56">
        <f>+B9+C9</f>
        <v>936515</v>
      </c>
      <c r="E9" s="56"/>
    </row>
    <row r="10" spans="1:5" x14ac:dyDescent="0.25">
      <c r="A10" s="182" t="s">
        <v>75</v>
      </c>
      <c r="B10" s="56">
        <v>0</v>
      </c>
      <c r="C10" s="56">
        <v>1265526.2179999999</v>
      </c>
      <c r="D10" s="56">
        <f>+B10+C10</f>
        <v>1265526.2179999999</v>
      </c>
      <c r="E10" s="56"/>
    </row>
    <row r="11" spans="1:5" x14ac:dyDescent="0.25">
      <c r="A11" s="182" t="s">
        <v>76</v>
      </c>
      <c r="B11" s="56">
        <v>0</v>
      </c>
      <c r="C11" s="56">
        <v>1299479.5319999999</v>
      </c>
      <c r="D11" s="56">
        <f>+B11+C11</f>
        <v>1299479.5319999999</v>
      </c>
      <c r="E11" s="56"/>
    </row>
    <row r="12" spans="1:5" x14ac:dyDescent="0.25">
      <c r="A12" s="239" t="s">
        <v>15</v>
      </c>
      <c r="B12" s="506">
        <f>SUM(B8:B11)</f>
        <v>399</v>
      </c>
      <c r="C12" s="506">
        <f>SUM(C8:C11)</f>
        <v>4430707.3039999995</v>
      </c>
      <c r="D12" s="506">
        <f>+B12+C12</f>
        <v>4431106.3039999995</v>
      </c>
      <c r="E12" s="507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473</v>
      </c>
      <c r="B14" s="9"/>
      <c r="C14" s="9"/>
      <c r="D14" s="9"/>
      <c r="E14" s="9"/>
    </row>
    <row r="15" spans="1:5" x14ac:dyDescent="0.25">
      <c r="A15" s="229"/>
      <c r="B15" s="230"/>
      <c r="C15" s="231"/>
      <c r="D15" s="232"/>
      <c r="E15" s="233" t="s">
        <v>57</v>
      </c>
    </row>
    <row r="16" spans="1:5" x14ac:dyDescent="0.25">
      <c r="A16" s="236"/>
      <c r="B16" s="237" t="s">
        <v>68</v>
      </c>
      <c r="C16" s="233" t="s">
        <v>69</v>
      </c>
      <c r="D16" s="238" t="s">
        <v>22</v>
      </c>
      <c r="E16" s="235" t="s">
        <v>72</v>
      </c>
    </row>
    <row r="17" spans="1:5" x14ac:dyDescent="0.25">
      <c r="A17" s="182" t="s">
        <v>73</v>
      </c>
      <c r="B17" s="56"/>
      <c r="C17" s="56">
        <v>1480440.422</v>
      </c>
      <c r="D17" s="56">
        <f>+B17+C17</f>
        <v>1480440.422</v>
      </c>
      <c r="E17" s="507"/>
    </row>
    <row r="18" spans="1:5" x14ac:dyDescent="0.25">
      <c r="A18" s="182" t="s">
        <v>74</v>
      </c>
      <c r="B18" s="56"/>
      <c r="C18" s="56">
        <v>1383874</v>
      </c>
      <c r="D18" s="56">
        <f>+B18+C18</f>
        <v>1383874</v>
      </c>
      <c r="E18" s="507"/>
    </row>
    <row r="19" spans="1:5" x14ac:dyDescent="0.25">
      <c r="A19" s="182" t="s">
        <v>75</v>
      </c>
      <c r="B19" s="56"/>
      <c r="C19" s="56">
        <v>1548761.791</v>
      </c>
      <c r="D19" s="56">
        <f>+B19+C19</f>
        <v>1548761.791</v>
      </c>
      <c r="E19" s="507"/>
    </row>
    <row r="20" spans="1:5" x14ac:dyDescent="0.25">
      <c r="A20" s="182" t="s">
        <v>76</v>
      </c>
      <c r="B20" s="56"/>
      <c r="C20" s="56">
        <v>1119874.324</v>
      </c>
      <c r="D20" s="56">
        <f>+B20+C20</f>
        <v>1119874.324</v>
      </c>
      <c r="E20" s="507"/>
    </row>
    <row r="21" spans="1:5" x14ac:dyDescent="0.25">
      <c r="A21" s="239" t="s">
        <v>15</v>
      </c>
      <c r="B21" s="508">
        <f>SUM(B17:B20)</f>
        <v>0</v>
      </c>
      <c r="C21" s="506">
        <f>SUM(C17:C20)</f>
        <v>5532950.5370000005</v>
      </c>
      <c r="D21" s="506">
        <f>+B21+C21</f>
        <v>5532950.5370000005</v>
      </c>
      <c r="E21" s="507">
        <v>0</v>
      </c>
    </row>
    <row r="22" spans="1:5" x14ac:dyDescent="0.25">
      <c r="A22" s="9"/>
      <c r="B22" s="130"/>
      <c r="C22" s="130"/>
      <c r="D22" s="130"/>
      <c r="E22" s="130"/>
    </row>
    <row r="23" spans="1:5" x14ac:dyDescent="0.25">
      <c r="A23" s="11" t="s">
        <v>474</v>
      </c>
      <c r="B23" s="130"/>
      <c r="C23" s="130"/>
      <c r="D23" s="130"/>
      <c r="E23" s="130"/>
    </row>
    <row r="24" spans="1:5" x14ac:dyDescent="0.25">
      <c r="A24" s="229"/>
      <c r="B24" s="230" t="s">
        <v>71</v>
      </c>
      <c r="C24" s="231"/>
      <c r="D24" s="232"/>
      <c r="E24" s="233" t="s">
        <v>57</v>
      </c>
    </row>
    <row r="25" spans="1:5" x14ac:dyDescent="0.25">
      <c r="A25" s="234"/>
      <c r="B25" s="240" t="s">
        <v>68</v>
      </c>
      <c r="C25" s="237" t="s">
        <v>69</v>
      </c>
      <c r="D25" s="238" t="s">
        <v>22</v>
      </c>
      <c r="E25" s="235" t="s">
        <v>72</v>
      </c>
    </row>
    <row r="26" spans="1:5" x14ac:dyDescent="0.25">
      <c r="A26" s="182" t="s">
        <v>73</v>
      </c>
      <c r="B26" s="536">
        <v>41441.942999999999</v>
      </c>
      <c r="C26" s="536">
        <v>19746.398000000001</v>
      </c>
      <c r="D26" s="56">
        <f>+B26+C26</f>
        <v>61188.341</v>
      </c>
      <c r="E26" s="56">
        <v>510133</v>
      </c>
    </row>
    <row r="27" spans="1:5" x14ac:dyDescent="0.25">
      <c r="A27" s="182" t="s">
        <v>74</v>
      </c>
      <c r="B27" s="536">
        <v>37585.699999999997</v>
      </c>
      <c r="C27" s="536">
        <v>18213.099999999999</v>
      </c>
      <c r="D27" s="56">
        <f>+B27+C27</f>
        <v>55798.799999999996</v>
      </c>
      <c r="E27" s="56">
        <v>394468</v>
      </c>
    </row>
    <row r="28" spans="1:5" x14ac:dyDescent="0.25">
      <c r="A28" s="182" t="s">
        <v>75</v>
      </c>
      <c r="B28" s="536">
        <v>26258.071</v>
      </c>
      <c r="C28" s="536">
        <v>12496.136</v>
      </c>
      <c r="D28" s="56">
        <f>+B28+C28</f>
        <v>38754.207000000002</v>
      </c>
      <c r="E28" s="56">
        <v>363488</v>
      </c>
    </row>
    <row r="29" spans="1:5" x14ac:dyDescent="0.25">
      <c r="A29" s="182" t="s">
        <v>76</v>
      </c>
      <c r="B29" s="536">
        <v>33943.824999999997</v>
      </c>
      <c r="C29" s="536">
        <v>22815.877</v>
      </c>
      <c r="D29" s="56">
        <f>+B29+C29</f>
        <v>56759.701999999997</v>
      </c>
      <c r="E29" s="56">
        <v>516948</v>
      </c>
    </row>
    <row r="30" spans="1:5" x14ac:dyDescent="0.25">
      <c r="A30" s="239" t="s">
        <v>15</v>
      </c>
      <c r="B30" s="509">
        <f>SUM(B26:B29)</f>
        <v>139229.53899999999</v>
      </c>
      <c r="C30" s="509">
        <f>SUM(C26:C29)</f>
        <v>73271.510999999999</v>
      </c>
      <c r="D30" s="510">
        <f>SUM(D26:D29)</f>
        <v>212501.05</v>
      </c>
      <c r="E30" s="510">
        <f>SUM(E26:E29)</f>
        <v>1785037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321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B34" s="546"/>
      <c r="C34" s="546"/>
      <c r="D34" s="546"/>
      <c r="E34" s="14"/>
    </row>
    <row r="36" spans="1:5" x14ac:dyDescent="0.25">
      <c r="D36" s="1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136" zoomScaleNormal="136" workbookViewId="0">
      <selection activeCell="I32" sqref="I32"/>
    </sheetView>
  </sheetViews>
  <sheetFormatPr baseColWidth="10" defaultColWidth="11.42578125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75" t="s">
        <v>479</v>
      </c>
    </row>
    <row r="3" spans="1:3" x14ac:dyDescent="0.25">
      <c r="A3" s="75" t="s">
        <v>38</v>
      </c>
    </row>
    <row r="5" spans="1:3" x14ac:dyDescent="0.25">
      <c r="A5" s="213"/>
      <c r="B5" s="214" t="s">
        <v>39</v>
      </c>
      <c r="C5" s="215"/>
    </row>
    <row r="6" spans="1:3" ht="21" customHeight="1" x14ac:dyDescent="0.25">
      <c r="A6" s="216" t="s">
        <v>0</v>
      </c>
      <c r="B6" s="217" t="s">
        <v>212</v>
      </c>
      <c r="C6" s="217" t="s">
        <v>15</v>
      </c>
    </row>
    <row r="7" spans="1:3" s="4" customFormat="1" ht="13.5" customHeight="1" x14ac:dyDescent="0.2">
      <c r="A7" s="192" t="s">
        <v>40</v>
      </c>
      <c r="B7" s="320">
        <f>'44'!J5</f>
        <v>0</v>
      </c>
      <c r="C7" s="321">
        <f t="shared" ref="C7:C18" si="0">SUM(B7:B7)</f>
        <v>0</v>
      </c>
    </row>
    <row r="8" spans="1:3" s="4" customFormat="1" ht="13.5" customHeight="1" x14ac:dyDescent="0.2">
      <c r="A8" s="192" t="s">
        <v>41</v>
      </c>
      <c r="B8" s="320">
        <f>'44'!J6</f>
        <v>0</v>
      </c>
      <c r="C8" s="321">
        <f t="shared" si="0"/>
        <v>0</v>
      </c>
    </row>
    <row r="9" spans="1:3" s="4" customFormat="1" ht="13.5" customHeight="1" x14ac:dyDescent="0.2">
      <c r="A9" s="192" t="s">
        <v>42</v>
      </c>
      <c r="B9" s="320">
        <f>'44'!J7</f>
        <v>0</v>
      </c>
      <c r="C9" s="321">
        <f t="shared" si="0"/>
        <v>0</v>
      </c>
    </row>
    <row r="10" spans="1:3" s="4" customFormat="1" ht="13.5" customHeight="1" x14ac:dyDescent="0.2">
      <c r="A10" s="192" t="s">
        <v>43</v>
      </c>
      <c r="B10" s="320">
        <f>'44'!J8</f>
        <v>0</v>
      </c>
      <c r="C10" s="321">
        <f t="shared" si="0"/>
        <v>0</v>
      </c>
    </row>
    <row r="11" spans="1:3" s="4" customFormat="1" ht="13.5" customHeight="1" x14ac:dyDescent="0.2">
      <c r="A11" s="192" t="s">
        <v>44</v>
      </c>
      <c r="B11" s="320">
        <f>'44'!J9</f>
        <v>0</v>
      </c>
      <c r="C11" s="321">
        <f t="shared" si="0"/>
        <v>0</v>
      </c>
    </row>
    <row r="12" spans="1:3" s="4" customFormat="1" ht="13.5" customHeight="1" x14ac:dyDescent="0.2">
      <c r="A12" s="192" t="s">
        <v>45</v>
      </c>
      <c r="B12" s="320">
        <f>'44'!J10</f>
        <v>0</v>
      </c>
      <c r="C12" s="321">
        <f t="shared" si="0"/>
        <v>0</v>
      </c>
    </row>
    <row r="13" spans="1:3" s="4" customFormat="1" ht="13.5" customHeight="1" x14ac:dyDescent="0.2">
      <c r="A13" s="192" t="s">
        <v>46</v>
      </c>
      <c r="B13" s="320">
        <f>'44'!J11</f>
        <v>0</v>
      </c>
      <c r="C13" s="322">
        <f t="shared" si="0"/>
        <v>0</v>
      </c>
    </row>
    <row r="14" spans="1:3" s="4" customFormat="1" ht="13.5" customHeight="1" x14ac:dyDescent="0.2">
      <c r="A14" s="192" t="s">
        <v>47</v>
      </c>
      <c r="B14" s="320">
        <f>'44'!J12</f>
        <v>0</v>
      </c>
      <c r="C14" s="321">
        <f t="shared" si="0"/>
        <v>0</v>
      </c>
    </row>
    <row r="15" spans="1:3" s="4" customFormat="1" ht="13.5" customHeight="1" x14ac:dyDescent="0.2">
      <c r="A15" s="192" t="s">
        <v>48</v>
      </c>
      <c r="B15" s="320">
        <f>'44'!J13</f>
        <v>0</v>
      </c>
      <c r="C15" s="321">
        <f t="shared" si="0"/>
        <v>0</v>
      </c>
    </row>
    <row r="16" spans="1:3" s="4" customFormat="1" ht="13.5" customHeight="1" x14ac:dyDescent="0.2">
      <c r="A16" s="71" t="s">
        <v>49</v>
      </c>
      <c r="B16" s="320">
        <f>'44'!J14</f>
        <v>0</v>
      </c>
      <c r="C16" s="321">
        <f t="shared" si="0"/>
        <v>0</v>
      </c>
    </row>
    <row r="17" spans="1:5" s="4" customFormat="1" ht="13.5" customHeight="1" x14ac:dyDescent="0.2">
      <c r="A17" s="71" t="s">
        <v>50</v>
      </c>
      <c r="B17" s="320">
        <f>'44'!J15</f>
        <v>0</v>
      </c>
      <c r="C17" s="321">
        <f t="shared" si="0"/>
        <v>0</v>
      </c>
    </row>
    <row r="18" spans="1:5" s="4" customFormat="1" ht="13.5" customHeight="1" x14ac:dyDescent="0.2">
      <c r="A18" s="71" t="s">
        <v>51</v>
      </c>
      <c r="B18" s="320">
        <f>'44'!J16</f>
        <v>0</v>
      </c>
      <c r="C18" s="321">
        <f t="shared" si="0"/>
        <v>0</v>
      </c>
    </row>
    <row r="19" spans="1:5" ht="13.5" customHeight="1" x14ac:dyDescent="0.25">
      <c r="A19" s="212" t="s">
        <v>15</v>
      </c>
      <c r="B19" s="376">
        <f>SUM(B7:B18)</f>
        <v>0</v>
      </c>
      <c r="C19" s="377">
        <f>SUM(C7:C18)</f>
        <v>0</v>
      </c>
      <c r="E19" s="33"/>
    </row>
    <row r="20" spans="1:5" x14ac:dyDescent="0.25">
      <c r="C20" s="65"/>
      <c r="D20" s="33"/>
      <c r="E20" s="33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112" zoomScaleNormal="112" workbookViewId="0">
      <selection activeCell="I32" sqref="I32"/>
    </sheetView>
  </sheetViews>
  <sheetFormatPr baseColWidth="10" defaultColWidth="11.42578125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48" t="s">
        <v>484</v>
      </c>
      <c r="B1" s="49"/>
      <c r="C1" s="49"/>
      <c r="D1" s="49"/>
      <c r="E1" s="49"/>
      <c r="F1" s="49"/>
      <c r="G1" s="49"/>
      <c r="I1" s="49"/>
      <c r="J1" s="49"/>
    </row>
    <row r="2" spans="1:10" x14ac:dyDescent="0.2">
      <c r="A2" s="48"/>
      <c r="B2" s="49"/>
      <c r="C2" s="49"/>
      <c r="D2" s="49"/>
      <c r="E2" s="49"/>
      <c r="F2" s="49"/>
      <c r="G2" s="49"/>
      <c r="I2" s="49"/>
      <c r="J2" s="49"/>
    </row>
    <row r="3" spans="1:10" x14ac:dyDescent="0.2">
      <c r="A3" s="218"/>
      <c r="B3" s="219"/>
      <c r="C3" s="219"/>
      <c r="D3" s="220" t="s">
        <v>204</v>
      </c>
      <c r="E3" s="220"/>
      <c r="F3" s="220"/>
      <c r="G3" s="219"/>
      <c r="H3" s="219"/>
      <c r="I3" s="219"/>
      <c r="J3" s="221"/>
    </row>
    <row r="4" spans="1:10" ht="25.5" x14ac:dyDescent="0.2">
      <c r="A4" s="209" t="s">
        <v>0</v>
      </c>
      <c r="B4" s="210" t="s">
        <v>28</v>
      </c>
      <c r="C4" s="210" t="s">
        <v>30</v>
      </c>
      <c r="D4" s="210" t="s">
        <v>27</v>
      </c>
      <c r="E4" s="210" t="s">
        <v>29</v>
      </c>
      <c r="F4" s="210" t="s">
        <v>416</v>
      </c>
      <c r="G4" s="210" t="s">
        <v>417</v>
      </c>
      <c r="H4" s="210" t="s">
        <v>418</v>
      </c>
      <c r="I4" s="210" t="s">
        <v>419</v>
      </c>
      <c r="J4" s="210" t="s">
        <v>22</v>
      </c>
    </row>
    <row r="5" spans="1:10" ht="13.5" customHeight="1" x14ac:dyDescent="0.2">
      <c r="A5" s="51" t="s">
        <v>2</v>
      </c>
      <c r="B5" s="468">
        <v>0</v>
      </c>
      <c r="C5" s="468">
        <v>0</v>
      </c>
      <c r="D5" s="468">
        <v>0</v>
      </c>
      <c r="E5" s="468">
        <v>0</v>
      </c>
      <c r="F5" s="468">
        <v>0</v>
      </c>
      <c r="G5" s="468">
        <v>0</v>
      </c>
      <c r="H5" s="468">
        <v>0</v>
      </c>
      <c r="I5" s="468">
        <v>0</v>
      </c>
      <c r="J5" s="181">
        <f>+SUM(B5:I5)</f>
        <v>0</v>
      </c>
    </row>
    <row r="6" spans="1:10" ht="13.5" customHeight="1" x14ac:dyDescent="0.2">
      <c r="A6" s="51" t="s">
        <v>3</v>
      </c>
      <c r="B6" s="468">
        <v>0</v>
      </c>
      <c r="C6" s="468">
        <v>0</v>
      </c>
      <c r="D6" s="468">
        <v>0</v>
      </c>
      <c r="E6" s="468">
        <v>0</v>
      </c>
      <c r="F6" s="468">
        <v>0</v>
      </c>
      <c r="G6" s="468">
        <v>0</v>
      </c>
      <c r="H6" s="468">
        <v>0</v>
      </c>
      <c r="I6" s="468">
        <v>0</v>
      </c>
      <c r="J6" s="181">
        <f t="shared" ref="J6:J17" si="0">+SUM(B6:I6)</f>
        <v>0</v>
      </c>
    </row>
    <row r="7" spans="1:10" ht="13.5" customHeight="1" x14ac:dyDescent="0.2">
      <c r="A7" s="51" t="s">
        <v>4</v>
      </c>
      <c r="B7" s="468">
        <v>0</v>
      </c>
      <c r="C7" s="468">
        <v>0</v>
      </c>
      <c r="D7" s="468">
        <v>0</v>
      </c>
      <c r="E7" s="468">
        <v>0</v>
      </c>
      <c r="F7" s="468">
        <v>0</v>
      </c>
      <c r="G7" s="468">
        <v>0</v>
      </c>
      <c r="H7" s="468">
        <v>0</v>
      </c>
      <c r="I7" s="468">
        <v>0</v>
      </c>
      <c r="J7" s="181">
        <f t="shared" si="0"/>
        <v>0</v>
      </c>
    </row>
    <row r="8" spans="1:10" ht="13.5" customHeight="1" x14ac:dyDescent="0.2">
      <c r="A8" s="51" t="s">
        <v>5</v>
      </c>
      <c r="B8" s="468">
        <v>0</v>
      </c>
      <c r="C8" s="468">
        <v>0</v>
      </c>
      <c r="D8" s="468">
        <v>0</v>
      </c>
      <c r="E8" s="468">
        <v>0</v>
      </c>
      <c r="F8" s="468">
        <v>0</v>
      </c>
      <c r="G8" s="468">
        <v>0</v>
      </c>
      <c r="H8" s="468">
        <v>0</v>
      </c>
      <c r="I8" s="468">
        <v>0</v>
      </c>
      <c r="J8" s="181">
        <f t="shared" si="0"/>
        <v>0</v>
      </c>
    </row>
    <row r="9" spans="1:10" ht="13.5" customHeight="1" x14ac:dyDescent="0.2">
      <c r="A9" s="51" t="s">
        <v>6</v>
      </c>
      <c r="B9" s="468">
        <v>0</v>
      </c>
      <c r="C9" s="468">
        <v>0</v>
      </c>
      <c r="D9" s="468">
        <v>0</v>
      </c>
      <c r="E9" s="468">
        <v>0</v>
      </c>
      <c r="F9" s="468">
        <v>0</v>
      </c>
      <c r="G9" s="468">
        <v>0</v>
      </c>
      <c r="H9" s="468">
        <v>0</v>
      </c>
      <c r="I9" s="468">
        <v>0</v>
      </c>
      <c r="J9" s="181">
        <f t="shared" si="0"/>
        <v>0</v>
      </c>
    </row>
    <row r="10" spans="1:10" ht="13.5" customHeight="1" x14ac:dyDescent="0.2">
      <c r="A10" s="51" t="s">
        <v>7</v>
      </c>
      <c r="B10" s="468">
        <v>0</v>
      </c>
      <c r="C10" s="468">
        <v>0</v>
      </c>
      <c r="D10" s="468">
        <v>0</v>
      </c>
      <c r="E10" s="468">
        <v>0</v>
      </c>
      <c r="F10" s="468">
        <v>0</v>
      </c>
      <c r="G10" s="468">
        <v>0</v>
      </c>
      <c r="H10" s="468">
        <v>0</v>
      </c>
      <c r="I10" s="468">
        <v>0</v>
      </c>
      <c r="J10" s="181">
        <f t="shared" si="0"/>
        <v>0</v>
      </c>
    </row>
    <row r="11" spans="1:10" ht="13.5" customHeight="1" x14ac:dyDescent="0.2">
      <c r="A11" s="51" t="s">
        <v>8</v>
      </c>
      <c r="B11" s="468">
        <v>0</v>
      </c>
      <c r="C11" s="468">
        <v>0</v>
      </c>
      <c r="D11" s="468">
        <v>0</v>
      </c>
      <c r="E11" s="468">
        <v>0</v>
      </c>
      <c r="F11" s="468">
        <v>0</v>
      </c>
      <c r="G11" s="468">
        <v>0</v>
      </c>
      <c r="H11" s="468">
        <v>0</v>
      </c>
      <c r="I11" s="468">
        <v>0</v>
      </c>
      <c r="J11" s="181">
        <f t="shared" si="0"/>
        <v>0</v>
      </c>
    </row>
    <row r="12" spans="1:10" ht="13.5" customHeight="1" x14ac:dyDescent="0.2">
      <c r="A12" s="51" t="s">
        <v>9</v>
      </c>
      <c r="B12" s="468">
        <v>0</v>
      </c>
      <c r="C12" s="468">
        <v>0</v>
      </c>
      <c r="D12" s="468">
        <v>0</v>
      </c>
      <c r="E12" s="468">
        <v>0</v>
      </c>
      <c r="F12" s="468">
        <v>0</v>
      </c>
      <c r="G12" s="468">
        <v>0</v>
      </c>
      <c r="H12" s="468">
        <v>0</v>
      </c>
      <c r="I12" s="468">
        <v>0</v>
      </c>
      <c r="J12" s="181">
        <f t="shared" si="0"/>
        <v>0</v>
      </c>
    </row>
    <row r="13" spans="1:10" ht="13.5" customHeight="1" x14ac:dyDescent="0.2">
      <c r="A13" s="51" t="s">
        <v>10</v>
      </c>
      <c r="B13" s="468">
        <v>0</v>
      </c>
      <c r="C13" s="468">
        <v>0</v>
      </c>
      <c r="D13" s="468">
        <v>0</v>
      </c>
      <c r="E13" s="468">
        <v>0</v>
      </c>
      <c r="F13" s="468">
        <v>0</v>
      </c>
      <c r="G13" s="468">
        <v>0</v>
      </c>
      <c r="H13" s="468">
        <v>0</v>
      </c>
      <c r="I13" s="468">
        <v>0</v>
      </c>
      <c r="J13" s="181">
        <f t="shared" si="0"/>
        <v>0</v>
      </c>
    </row>
    <row r="14" spans="1:10" ht="13.5" customHeight="1" x14ac:dyDescent="0.2">
      <c r="A14" s="51" t="s">
        <v>11</v>
      </c>
      <c r="B14" s="468">
        <v>0</v>
      </c>
      <c r="C14" s="468">
        <v>0</v>
      </c>
      <c r="D14" s="468">
        <v>0</v>
      </c>
      <c r="E14" s="468">
        <v>0</v>
      </c>
      <c r="F14" s="468">
        <v>0</v>
      </c>
      <c r="G14" s="468">
        <v>0</v>
      </c>
      <c r="H14" s="468">
        <v>0</v>
      </c>
      <c r="I14" s="468">
        <v>0</v>
      </c>
      <c r="J14" s="181">
        <f t="shared" si="0"/>
        <v>0</v>
      </c>
    </row>
    <row r="15" spans="1:10" ht="13.5" customHeight="1" x14ac:dyDescent="0.2">
      <c r="A15" s="51" t="s">
        <v>12</v>
      </c>
      <c r="B15" s="468">
        <v>0</v>
      </c>
      <c r="C15" s="468">
        <v>0</v>
      </c>
      <c r="D15" s="468">
        <v>0</v>
      </c>
      <c r="E15" s="468">
        <v>0</v>
      </c>
      <c r="F15" s="468">
        <v>0</v>
      </c>
      <c r="G15" s="468">
        <v>0</v>
      </c>
      <c r="H15" s="468">
        <v>0</v>
      </c>
      <c r="I15" s="468">
        <v>0</v>
      </c>
      <c r="J15" s="181">
        <f t="shared" si="0"/>
        <v>0</v>
      </c>
    </row>
    <row r="16" spans="1:10" ht="13.5" customHeight="1" x14ac:dyDescent="0.2">
      <c r="A16" s="51" t="s">
        <v>13</v>
      </c>
      <c r="B16" s="468">
        <v>0</v>
      </c>
      <c r="C16" s="468">
        <v>0</v>
      </c>
      <c r="D16" s="468">
        <v>0</v>
      </c>
      <c r="E16" s="468">
        <v>0</v>
      </c>
      <c r="F16" s="468">
        <v>0</v>
      </c>
      <c r="G16" s="468">
        <v>0</v>
      </c>
      <c r="H16" s="468">
        <v>0</v>
      </c>
      <c r="I16" s="468">
        <v>0</v>
      </c>
      <c r="J16" s="181">
        <f t="shared" si="0"/>
        <v>0</v>
      </c>
    </row>
    <row r="17" spans="1:10" ht="13.5" customHeight="1" x14ac:dyDescent="0.2">
      <c r="A17" s="211" t="s">
        <v>15</v>
      </c>
      <c r="B17" s="378">
        <f>SUM(B5:B16)</f>
        <v>0</v>
      </c>
      <c r="C17" s="378">
        <f t="shared" ref="C17:I17" si="1">SUM(C5:C16)</f>
        <v>0</v>
      </c>
      <c r="D17" s="378">
        <f t="shared" si="1"/>
        <v>0</v>
      </c>
      <c r="E17" s="378">
        <f t="shared" si="1"/>
        <v>0</v>
      </c>
      <c r="F17" s="378">
        <f t="shared" si="1"/>
        <v>0</v>
      </c>
      <c r="G17" s="378">
        <f t="shared" si="1"/>
        <v>0</v>
      </c>
      <c r="H17" s="378">
        <f t="shared" si="1"/>
        <v>0</v>
      </c>
      <c r="I17" s="378">
        <f t="shared" si="1"/>
        <v>0</v>
      </c>
      <c r="J17" s="378">
        <f t="shared" si="0"/>
        <v>0</v>
      </c>
    </row>
    <row r="18" spans="1:10" ht="13.5" customHeight="1" x14ac:dyDescent="0.2">
      <c r="A18" s="52"/>
      <c r="B18" s="52"/>
      <c r="C18" s="52"/>
      <c r="D18" s="52"/>
      <c r="E18" s="52"/>
      <c r="F18" s="52"/>
      <c r="G18" s="52"/>
      <c r="I18" s="49"/>
      <c r="J18" s="52"/>
    </row>
    <row r="19" spans="1:10" ht="13.5" customHeight="1" x14ac:dyDescent="0.2">
      <c r="A19" s="53"/>
      <c r="B19" s="53"/>
      <c r="C19" s="53"/>
      <c r="D19" s="53"/>
      <c r="E19" s="53"/>
      <c r="F19" s="53"/>
      <c r="G19" s="53"/>
      <c r="I19" s="53"/>
      <c r="J19" s="53"/>
    </row>
    <row r="20" spans="1:10" ht="17.25" customHeight="1" x14ac:dyDescent="0.2">
      <c r="A20" s="53"/>
      <c r="B20" s="53"/>
      <c r="C20" s="53"/>
      <c r="D20" s="53"/>
      <c r="E20" s="53"/>
      <c r="F20" s="53"/>
      <c r="G20" s="53"/>
      <c r="I20" s="53"/>
      <c r="J20" s="53"/>
    </row>
    <row r="21" spans="1:10" ht="13.5" customHeight="1" x14ac:dyDescent="0.2">
      <c r="A21" s="76"/>
      <c r="B21" s="61"/>
      <c r="D21" s="53"/>
      <c r="E21" s="53"/>
      <c r="F21" s="53"/>
      <c r="G21" s="53"/>
      <c r="I21" s="53"/>
      <c r="J21" s="53"/>
    </row>
    <row r="22" spans="1:10" ht="13.5" customHeight="1" x14ac:dyDescent="0.2">
      <c r="B22" s="61"/>
    </row>
    <row r="23" spans="1:10" ht="13.5" customHeight="1" x14ac:dyDescent="0.2">
      <c r="B23" s="61"/>
    </row>
    <row r="24" spans="1:10" ht="13.5" customHeight="1" x14ac:dyDescent="0.2">
      <c r="B24" s="61"/>
    </row>
    <row r="25" spans="1:10" ht="13.5" customHeight="1" x14ac:dyDescent="0.2">
      <c r="B25" s="61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469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 codeName="Hoja55">
    <pageSetUpPr fitToPage="1"/>
  </sheetPr>
  <dimension ref="A1:P18"/>
  <sheetViews>
    <sheetView zoomScale="112" zoomScaleNormal="112" workbookViewId="0">
      <selection activeCell="I32" sqref="I32"/>
    </sheetView>
  </sheetViews>
  <sheetFormatPr baseColWidth="10" defaultColWidth="11.42578125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61" t="s">
        <v>533</v>
      </c>
      <c r="B1" s="4"/>
      <c r="C1" s="4"/>
      <c r="D1" s="4"/>
      <c r="E1" s="4"/>
      <c r="F1" s="4"/>
      <c r="G1" s="4"/>
      <c r="H1" s="4"/>
      <c r="I1" s="4"/>
    </row>
    <row r="2" spans="1:16" x14ac:dyDescent="0.25">
      <c r="A2" s="61"/>
      <c r="B2" s="4"/>
      <c r="C2" s="4"/>
      <c r="D2" s="4"/>
      <c r="E2" s="4"/>
      <c r="F2" s="4"/>
      <c r="G2" s="4"/>
      <c r="H2" s="4"/>
      <c r="I2" s="4"/>
    </row>
    <row r="3" spans="1:16" x14ac:dyDescent="0.25">
      <c r="A3" s="218"/>
      <c r="B3" s="219"/>
      <c r="C3" s="219"/>
      <c r="D3" s="220" t="s">
        <v>37</v>
      </c>
      <c r="E3" s="220"/>
      <c r="F3" s="220"/>
      <c r="G3" s="219"/>
      <c r="H3" s="219"/>
      <c r="I3" s="219"/>
      <c r="J3" s="221"/>
    </row>
    <row r="4" spans="1:16" ht="38.25" x14ac:dyDescent="0.25">
      <c r="A4" s="209" t="s">
        <v>0</v>
      </c>
      <c r="B4" s="210" t="s">
        <v>28</v>
      </c>
      <c r="C4" s="210" t="s">
        <v>30</v>
      </c>
      <c r="D4" s="210" t="s">
        <v>27</v>
      </c>
      <c r="E4" s="210" t="s">
        <v>29</v>
      </c>
      <c r="F4" s="210" t="s">
        <v>416</v>
      </c>
      <c r="G4" s="210" t="s">
        <v>417</v>
      </c>
      <c r="H4" s="210" t="s">
        <v>418</v>
      </c>
      <c r="I4" s="210" t="s">
        <v>419</v>
      </c>
      <c r="J4" s="210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1" t="s">
        <v>2</v>
      </c>
      <c r="B5" s="468">
        <v>0</v>
      </c>
      <c r="C5" s="468">
        <v>0</v>
      </c>
      <c r="D5" s="468">
        <v>0</v>
      </c>
      <c r="E5" s="468">
        <v>0</v>
      </c>
      <c r="F5" s="468">
        <v>0</v>
      </c>
      <c r="G5" s="468">
        <v>0</v>
      </c>
      <c r="H5" s="468">
        <v>0</v>
      </c>
      <c r="I5" s="468">
        <v>0</v>
      </c>
      <c r="J5" s="181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1" t="s">
        <v>3</v>
      </c>
      <c r="B6" s="468">
        <v>0</v>
      </c>
      <c r="C6" s="468">
        <v>0</v>
      </c>
      <c r="D6" s="468">
        <v>0</v>
      </c>
      <c r="E6" s="468">
        <v>0</v>
      </c>
      <c r="F6" s="468">
        <v>0</v>
      </c>
      <c r="G6" s="468">
        <v>0</v>
      </c>
      <c r="H6" s="468">
        <v>0</v>
      </c>
      <c r="I6" s="468">
        <v>0</v>
      </c>
      <c r="J6" s="181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1" t="s">
        <v>4</v>
      </c>
      <c r="B7" s="468">
        <v>0</v>
      </c>
      <c r="C7" s="468">
        <v>0</v>
      </c>
      <c r="D7" s="468">
        <v>0</v>
      </c>
      <c r="E7" s="468">
        <v>0</v>
      </c>
      <c r="F7" s="468">
        <v>0</v>
      </c>
      <c r="G7" s="468">
        <v>0</v>
      </c>
      <c r="H7" s="468">
        <v>0</v>
      </c>
      <c r="I7" s="468">
        <v>0</v>
      </c>
      <c r="J7" s="181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1" t="s">
        <v>5</v>
      </c>
      <c r="B8" s="468">
        <v>0</v>
      </c>
      <c r="C8" s="468">
        <v>0</v>
      </c>
      <c r="D8" s="468">
        <v>0</v>
      </c>
      <c r="E8" s="468">
        <v>0</v>
      </c>
      <c r="F8" s="468">
        <v>0</v>
      </c>
      <c r="G8" s="468">
        <v>0</v>
      </c>
      <c r="H8" s="468">
        <v>0</v>
      </c>
      <c r="I8" s="468">
        <v>0</v>
      </c>
      <c r="J8" s="181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1" t="s">
        <v>6</v>
      </c>
      <c r="B9" s="468">
        <v>0</v>
      </c>
      <c r="C9" s="468">
        <v>0</v>
      </c>
      <c r="D9" s="468">
        <v>0</v>
      </c>
      <c r="E9" s="468">
        <v>0</v>
      </c>
      <c r="F9" s="468">
        <v>0</v>
      </c>
      <c r="G9" s="468">
        <v>0</v>
      </c>
      <c r="H9" s="468">
        <v>0</v>
      </c>
      <c r="I9" s="468">
        <v>0</v>
      </c>
      <c r="J9" s="181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1" t="s">
        <v>7</v>
      </c>
      <c r="B10" s="468">
        <v>0</v>
      </c>
      <c r="C10" s="468">
        <v>0</v>
      </c>
      <c r="D10" s="468">
        <v>0</v>
      </c>
      <c r="E10" s="468">
        <v>0</v>
      </c>
      <c r="F10" s="468">
        <v>0</v>
      </c>
      <c r="G10" s="468">
        <v>0</v>
      </c>
      <c r="H10" s="468">
        <v>0</v>
      </c>
      <c r="I10" s="468">
        <v>0</v>
      </c>
      <c r="J10" s="181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1" t="s">
        <v>8</v>
      </c>
      <c r="B11" s="468">
        <v>0</v>
      </c>
      <c r="C11" s="468">
        <v>0</v>
      </c>
      <c r="D11" s="468">
        <v>0</v>
      </c>
      <c r="E11" s="468">
        <v>0</v>
      </c>
      <c r="F11" s="468">
        <v>0</v>
      </c>
      <c r="G11" s="468">
        <v>0</v>
      </c>
      <c r="H11" s="468">
        <v>0</v>
      </c>
      <c r="I11" s="468">
        <v>0</v>
      </c>
      <c r="J11" s="181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1" t="s">
        <v>9</v>
      </c>
      <c r="B12" s="468">
        <v>0</v>
      </c>
      <c r="C12" s="468">
        <v>0</v>
      </c>
      <c r="D12" s="468">
        <v>0</v>
      </c>
      <c r="E12" s="468">
        <v>0</v>
      </c>
      <c r="F12" s="468">
        <v>0</v>
      </c>
      <c r="G12" s="468">
        <v>0</v>
      </c>
      <c r="H12" s="468">
        <v>0</v>
      </c>
      <c r="I12" s="468">
        <v>0</v>
      </c>
      <c r="J12" s="181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1" t="s">
        <v>10</v>
      </c>
      <c r="B13" s="468">
        <v>0</v>
      </c>
      <c r="C13" s="468">
        <v>0</v>
      </c>
      <c r="D13" s="468">
        <v>0</v>
      </c>
      <c r="E13" s="468">
        <v>0</v>
      </c>
      <c r="F13" s="468">
        <v>0</v>
      </c>
      <c r="G13" s="468">
        <v>0</v>
      </c>
      <c r="H13" s="468">
        <v>0</v>
      </c>
      <c r="I13" s="468">
        <v>0</v>
      </c>
      <c r="J13" s="181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1" t="s">
        <v>11</v>
      </c>
      <c r="B14" s="468">
        <v>0</v>
      </c>
      <c r="C14" s="468">
        <v>0</v>
      </c>
      <c r="D14" s="468">
        <v>0</v>
      </c>
      <c r="E14" s="468">
        <v>0</v>
      </c>
      <c r="F14" s="468">
        <v>0</v>
      </c>
      <c r="G14" s="468">
        <v>0</v>
      </c>
      <c r="H14" s="468">
        <v>0</v>
      </c>
      <c r="I14" s="468">
        <v>0</v>
      </c>
      <c r="J14" s="181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1" t="s">
        <v>12</v>
      </c>
      <c r="B15" s="468">
        <v>0</v>
      </c>
      <c r="C15" s="468">
        <v>0</v>
      </c>
      <c r="D15" s="468">
        <v>0</v>
      </c>
      <c r="E15" s="468">
        <v>0</v>
      </c>
      <c r="F15" s="468">
        <v>0</v>
      </c>
      <c r="G15" s="468">
        <v>0</v>
      </c>
      <c r="H15" s="468">
        <v>0</v>
      </c>
      <c r="I15" s="468">
        <v>0</v>
      </c>
      <c r="J15" s="181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1" t="s">
        <v>13</v>
      </c>
      <c r="B16" s="468">
        <v>0</v>
      </c>
      <c r="C16" s="468">
        <v>0</v>
      </c>
      <c r="D16" s="468">
        <v>0</v>
      </c>
      <c r="E16" s="468">
        <v>0</v>
      </c>
      <c r="F16" s="468">
        <v>0</v>
      </c>
      <c r="G16" s="468">
        <v>0</v>
      </c>
      <c r="H16" s="468">
        <v>0</v>
      </c>
      <c r="I16" s="468">
        <v>0</v>
      </c>
      <c r="J16" s="181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11" t="s">
        <v>15</v>
      </c>
      <c r="B17" s="378">
        <f>SUM(B5:B16)</f>
        <v>0</v>
      </c>
      <c r="C17" s="378">
        <f t="shared" ref="C17:I17" si="1">SUM(C5:C16)</f>
        <v>0</v>
      </c>
      <c r="D17" s="378">
        <f t="shared" si="1"/>
        <v>0</v>
      </c>
      <c r="E17" s="378">
        <f t="shared" si="1"/>
        <v>0</v>
      </c>
      <c r="F17" s="378">
        <f t="shared" si="1"/>
        <v>0</v>
      </c>
      <c r="G17" s="378">
        <f t="shared" si="1"/>
        <v>0</v>
      </c>
      <c r="H17" s="378">
        <f t="shared" si="1"/>
        <v>0</v>
      </c>
      <c r="I17" s="378">
        <f t="shared" si="1"/>
        <v>0</v>
      </c>
      <c r="J17" s="378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8"/>
      <c r="I18" s="28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75" t="s">
        <v>480</v>
      </c>
    </row>
    <row r="3" spans="2:14" x14ac:dyDescent="0.25">
      <c r="B3" s="75" t="s">
        <v>126</v>
      </c>
    </row>
    <row r="6" spans="2:14" ht="18" customHeight="1" x14ac:dyDescent="0.25">
      <c r="B6" s="222"/>
      <c r="C6" s="604" t="s">
        <v>36</v>
      </c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6"/>
    </row>
    <row r="7" spans="2:14" ht="34.5" customHeight="1" x14ac:dyDescent="0.25">
      <c r="B7" s="338" t="s">
        <v>0</v>
      </c>
      <c r="C7" s="338" t="s">
        <v>191</v>
      </c>
      <c r="D7" s="338" t="s">
        <v>193</v>
      </c>
      <c r="E7" s="338" t="s">
        <v>210</v>
      </c>
      <c r="F7" s="339" t="s">
        <v>203</v>
      </c>
      <c r="G7" s="339" t="s">
        <v>196</v>
      </c>
      <c r="H7" s="339" t="s">
        <v>395</v>
      </c>
      <c r="I7" s="338" t="s">
        <v>211</v>
      </c>
      <c r="J7" s="338" t="s">
        <v>198</v>
      </c>
      <c r="K7" s="338" t="s">
        <v>200</v>
      </c>
      <c r="L7" s="339" t="s">
        <v>202</v>
      </c>
      <c r="M7" s="339" t="s">
        <v>112</v>
      </c>
      <c r="N7" s="338" t="s">
        <v>15</v>
      </c>
    </row>
    <row r="8" spans="2:14" x14ac:dyDescent="0.25">
      <c r="B8" s="71" t="s">
        <v>2</v>
      </c>
      <c r="C8" s="193">
        <v>100.339</v>
      </c>
      <c r="D8" s="193">
        <v>61.850600000000007</v>
      </c>
      <c r="E8" s="193">
        <v>13760.4349</v>
      </c>
      <c r="F8" s="193">
        <v>5652.4059999999999</v>
      </c>
      <c r="G8" s="193">
        <v>341.59219999999993</v>
      </c>
      <c r="H8" s="193">
        <v>179.65600000000001</v>
      </c>
      <c r="I8" s="193">
        <v>1658.0493000000001</v>
      </c>
      <c r="J8" s="193">
        <v>515.34199999999998</v>
      </c>
      <c r="K8" s="193">
        <v>577.19499999999994</v>
      </c>
      <c r="L8" s="193">
        <v>28098.334999999999</v>
      </c>
      <c r="M8" s="193">
        <v>54548.842000000004</v>
      </c>
      <c r="N8" s="60">
        <f>SUM(C8:M8)</f>
        <v>105494.042</v>
      </c>
    </row>
    <row r="9" spans="2:14" x14ac:dyDescent="0.25">
      <c r="B9" s="71" t="s">
        <v>3</v>
      </c>
      <c r="C9" s="193">
        <v>88.210999999999999</v>
      </c>
      <c r="D9" s="193">
        <v>60.609000000000002</v>
      </c>
      <c r="E9" s="193">
        <v>10827.076999999999</v>
      </c>
      <c r="F9" s="193">
        <v>5473.0209999999997</v>
      </c>
      <c r="G9" s="193">
        <v>312.51099999999997</v>
      </c>
      <c r="H9" s="193">
        <v>168.14924999999999</v>
      </c>
      <c r="I9" s="193">
        <v>1273.4606899999999</v>
      </c>
      <c r="J9" s="193">
        <v>457.24399999999997</v>
      </c>
      <c r="K9" s="193">
        <v>506.40499999999997</v>
      </c>
      <c r="L9" s="193">
        <v>26464.758000000002</v>
      </c>
      <c r="M9" s="193">
        <v>49566.89699999999</v>
      </c>
      <c r="N9" s="60">
        <f t="shared" ref="N9:N19" si="0">SUM(C9:M9)</f>
        <v>95198.342939999973</v>
      </c>
    </row>
    <row r="10" spans="2:14" x14ac:dyDescent="0.25">
      <c r="B10" s="71" t="s">
        <v>4</v>
      </c>
      <c r="C10" s="193">
        <v>94.605999999999995</v>
      </c>
      <c r="D10" s="193">
        <v>67.426000000000002</v>
      </c>
      <c r="E10" s="193">
        <v>13065.244000000001</v>
      </c>
      <c r="F10" s="193">
        <v>5942.826</v>
      </c>
      <c r="G10" s="193">
        <v>320.52499999999998</v>
      </c>
      <c r="H10" s="193">
        <v>189.58499999999998</v>
      </c>
      <c r="I10" s="193">
        <v>1416.1380999999999</v>
      </c>
      <c r="J10" s="193">
        <v>521.34955000000002</v>
      </c>
      <c r="K10" s="193">
        <v>624.05700000000002</v>
      </c>
      <c r="L10" s="193">
        <v>30478.550999999999</v>
      </c>
      <c r="M10" s="193">
        <v>56779.55</v>
      </c>
      <c r="N10" s="60">
        <f t="shared" si="0"/>
        <v>109499.85765000001</v>
      </c>
    </row>
    <row r="11" spans="2:14" x14ac:dyDescent="0.25">
      <c r="B11" s="71" t="s">
        <v>5</v>
      </c>
      <c r="C11" s="193">
        <v>105.333</v>
      </c>
      <c r="D11" s="193">
        <v>71.956000000000003</v>
      </c>
      <c r="E11" s="193">
        <v>17773.769999999997</v>
      </c>
      <c r="F11" s="193">
        <v>5731.2149999999992</v>
      </c>
      <c r="G11" s="193">
        <v>359.11899999999997</v>
      </c>
      <c r="H11" s="193">
        <v>252.69944000000001</v>
      </c>
      <c r="I11" s="193">
        <v>1945.3986</v>
      </c>
      <c r="J11" s="193">
        <v>684.34699999999987</v>
      </c>
      <c r="K11" s="193">
        <v>660.97699999999998</v>
      </c>
      <c r="L11" s="193">
        <v>37824.902000000002</v>
      </c>
      <c r="M11" s="193">
        <v>62131.358</v>
      </c>
      <c r="N11" s="60">
        <f t="shared" si="0"/>
        <v>127541.07504</v>
      </c>
    </row>
    <row r="12" spans="2:14" x14ac:dyDescent="0.25">
      <c r="B12" s="71" t="s">
        <v>6</v>
      </c>
      <c r="C12" s="193">
        <v>125.065</v>
      </c>
      <c r="D12" s="193">
        <v>83.19</v>
      </c>
      <c r="E12" s="193">
        <v>17599.850000000002</v>
      </c>
      <c r="F12" s="193">
        <v>6009.5039999999999</v>
      </c>
      <c r="G12" s="193">
        <v>434.44299999999998</v>
      </c>
      <c r="H12" s="193">
        <v>346.16777999999999</v>
      </c>
      <c r="I12" s="193">
        <v>2866.1217899999997</v>
      </c>
      <c r="J12" s="193">
        <v>1032.2107799999999</v>
      </c>
      <c r="K12" s="193">
        <v>954.79800000000012</v>
      </c>
      <c r="L12" s="193">
        <v>46214.154999999999</v>
      </c>
      <c r="M12" s="193">
        <v>91648.871999999988</v>
      </c>
      <c r="N12" s="60">
        <f t="shared" si="0"/>
        <v>167314.37735</v>
      </c>
    </row>
    <row r="13" spans="2:14" x14ac:dyDescent="0.25">
      <c r="B13" s="71" t="s">
        <v>7</v>
      </c>
      <c r="C13" s="193">
        <v>156.09699999999998</v>
      </c>
      <c r="D13" s="193">
        <v>90.037999999999997</v>
      </c>
      <c r="E13" s="193">
        <v>16797.064999999999</v>
      </c>
      <c r="F13" s="193">
        <v>6086.8670000000002</v>
      </c>
      <c r="G13" s="193">
        <v>459.202</v>
      </c>
      <c r="H13" s="193">
        <v>435.3408</v>
      </c>
      <c r="I13" s="193">
        <v>4278.8823300000004</v>
      </c>
      <c r="J13" s="193">
        <v>1028.8779999999999</v>
      </c>
      <c r="K13" s="193">
        <v>884.23500000000001</v>
      </c>
      <c r="L13" s="193">
        <v>50890.011999999995</v>
      </c>
      <c r="M13" s="193">
        <v>86907.84699999998</v>
      </c>
      <c r="N13" s="60">
        <f t="shared" si="0"/>
        <v>168014.46412999998</v>
      </c>
    </row>
    <row r="14" spans="2:14" x14ac:dyDescent="0.25">
      <c r="B14" s="71" t="s">
        <v>8</v>
      </c>
      <c r="C14" s="193">
        <v>136.38800000000001</v>
      </c>
      <c r="D14" s="193">
        <v>91.725000000000009</v>
      </c>
      <c r="E14" s="193">
        <v>15059.698</v>
      </c>
      <c r="F14" s="193">
        <v>6032.6709999999994</v>
      </c>
      <c r="G14" s="193">
        <v>513.26400000000001</v>
      </c>
      <c r="H14" s="193">
        <v>496.24638999999996</v>
      </c>
      <c r="I14" s="193">
        <v>4081.9427299999998</v>
      </c>
      <c r="J14" s="193">
        <v>1160.02196</v>
      </c>
      <c r="K14" s="193">
        <v>969.59799999999996</v>
      </c>
      <c r="L14" s="193">
        <v>53117.188999999998</v>
      </c>
      <c r="M14" s="193">
        <v>94128.875</v>
      </c>
      <c r="N14" s="60">
        <f t="shared" si="0"/>
        <v>175787.61908</v>
      </c>
    </row>
    <row r="15" spans="2:14" x14ac:dyDescent="0.25">
      <c r="B15" s="71" t="s">
        <v>9</v>
      </c>
      <c r="C15" s="193">
        <v>148.06299999999999</v>
      </c>
      <c r="D15" s="193">
        <v>102.43599999999999</v>
      </c>
      <c r="E15" s="193">
        <v>16486.608</v>
      </c>
      <c r="F15" s="193">
        <v>6182.2870000000003</v>
      </c>
      <c r="G15" s="193">
        <v>503.32799999999997</v>
      </c>
      <c r="H15" s="193">
        <v>483.39036999999996</v>
      </c>
      <c r="I15" s="193">
        <v>4666.9729299999999</v>
      </c>
      <c r="J15" s="193">
        <v>1137.2541800000001</v>
      </c>
      <c r="K15" s="193">
        <v>997.50300000000004</v>
      </c>
      <c r="L15" s="193">
        <v>53690.785999999993</v>
      </c>
      <c r="M15" s="193">
        <v>87836.5</v>
      </c>
      <c r="N15" s="60">
        <f t="shared" si="0"/>
        <v>172235.12848000001</v>
      </c>
    </row>
    <row r="16" spans="2:14" x14ac:dyDescent="0.25">
      <c r="B16" s="71" t="s">
        <v>10</v>
      </c>
      <c r="C16" s="193">
        <v>131.45600000000002</v>
      </c>
      <c r="D16" s="193">
        <v>77.512</v>
      </c>
      <c r="E16" s="193">
        <v>12529.525</v>
      </c>
      <c r="F16" s="193">
        <v>5686.65</v>
      </c>
      <c r="G16" s="193">
        <v>396.721</v>
      </c>
      <c r="H16" s="193">
        <v>408.04773999999998</v>
      </c>
      <c r="I16" s="193">
        <v>3903.4210199999998</v>
      </c>
      <c r="J16" s="193">
        <v>1020.6883</v>
      </c>
      <c r="K16" s="193">
        <v>951.63100000000009</v>
      </c>
      <c r="L16" s="193">
        <v>46235.436999999998</v>
      </c>
      <c r="M16" s="193">
        <v>68356.19200000001</v>
      </c>
      <c r="N16" s="60">
        <f t="shared" si="0"/>
        <v>139697.28106000001</v>
      </c>
    </row>
    <row r="17" spans="2:14" x14ac:dyDescent="0.25">
      <c r="B17" s="71" t="s">
        <v>11</v>
      </c>
      <c r="C17" s="193">
        <v>108.87</v>
      </c>
      <c r="D17" s="193">
        <v>87.361000000000004</v>
      </c>
      <c r="E17" s="193">
        <v>15330.687</v>
      </c>
      <c r="F17" s="193">
        <v>6177.4879999999994</v>
      </c>
      <c r="G17" s="193">
        <v>364.61</v>
      </c>
      <c r="H17" s="193">
        <v>336.67233000000004</v>
      </c>
      <c r="I17" s="193">
        <v>3308.38202</v>
      </c>
      <c r="J17" s="193">
        <v>844.57236999999998</v>
      </c>
      <c r="K17" s="193">
        <v>806.84399999999994</v>
      </c>
      <c r="L17" s="193">
        <v>45235.774999999994</v>
      </c>
      <c r="M17" s="193">
        <v>63317.567000000003</v>
      </c>
      <c r="N17" s="60">
        <f t="shared" si="0"/>
        <v>135918.82871999999</v>
      </c>
    </row>
    <row r="18" spans="2:14" x14ac:dyDescent="0.25">
      <c r="B18" s="71" t="s">
        <v>12</v>
      </c>
      <c r="C18" s="193">
        <v>111.41800000000001</v>
      </c>
      <c r="D18" s="193">
        <v>84.853000000000009</v>
      </c>
      <c r="E18" s="193">
        <v>13946.337</v>
      </c>
      <c r="F18" s="193">
        <v>5759.5479999999998</v>
      </c>
      <c r="G18" s="193">
        <v>308.34299999999996</v>
      </c>
      <c r="H18" s="193">
        <v>359.81511000000006</v>
      </c>
      <c r="I18" s="193">
        <v>2505.53847</v>
      </c>
      <c r="J18" s="193">
        <v>658.54499999999985</v>
      </c>
      <c r="K18" s="193">
        <v>762.8</v>
      </c>
      <c r="L18" s="193">
        <v>37046.944000000003</v>
      </c>
      <c r="M18" s="193">
        <v>56929.401999999995</v>
      </c>
      <c r="N18" s="60">
        <f t="shared" si="0"/>
        <v>118473.54358</v>
      </c>
    </row>
    <row r="19" spans="2:14" x14ac:dyDescent="0.25">
      <c r="B19" s="71" t="s">
        <v>13</v>
      </c>
      <c r="C19" s="193">
        <v>100.57599999999999</v>
      </c>
      <c r="D19" s="193">
        <v>75.066000000000003</v>
      </c>
      <c r="E19" s="193">
        <v>14858.481</v>
      </c>
      <c r="F19" s="193">
        <v>5898.3670000000002</v>
      </c>
      <c r="G19" s="193">
        <v>336.72300000000001</v>
      </c>
      <c r="H19" s="193">
        <v>257.18819999999999</v>
      </c>
      <c r="I19" s="193">
        <v>1841.5240000000001</v>
      </c>
      <c r="J19" s="193">
        <v>601.38459999999998</v>
      </c>
      <c r="K19" s="193">
        <v>491.05</v>
      </c>
      <c r="L19" s="193">
        <v>30175.690000000002</v>
      </c>
      <c r="M19" s="193">
        <v>55685.720999999998</v>
      </c>
      <c r="N19" s="60">
        <f t="shared" si="0"/>
        <v>110321.7708</v>
      </c>
    </row>
    <row r="20" spans="2:14" ht="16.5" customHeight="1" x14ac:dyDescent="0.25">
      <c r="B20" s="411" t="s">
        <v>15</v>
      </c>
      <c r="C20" s="412">
        <f t="shared" ref="C20:L20" si="1">SUM(C8:C19)</f>
        <v>1406.422</v>
      </c>
      <c r="D20" s="412">
        <f t="shared" si="1"/>
        <v>954.02260000000001</v>
      </c>
      <c r="E20" s="412">
        <f t="shared" si="1"/>
        <v>178034.7769</v>
      </c>
      <c r="F20" s="412">
        <f t="shared" si="1"/>
        <v>70632.850000000006</v>
      </c>
      <c r="G20" s="412">
        <f t="shared" si="1"/>
        <v>4650.3811999999998</v>
      </c>
      <c r="H20" s="412">
        <f t="shared" si="1"/>
        <v>3912.9584099999997</v>
      </c>
      <c r="I20" s="412">
        <f t="shared" si="1"/>
        <v>33745.831980000003</v>
      </c>
      <c r="J20" s="412">
        <f t="shared" si="1"/>
        <v>9661.837739999999</v>
      </c>
      <c r="K20" s="412">
        <f t="shared" si="1"/>
        <v>9187.0929999999989</v>
      </c>
      <c r="L20" s="412">
        <f t="shared" si="1"/>
        <v>485472.53399999993</v>
      </c>
      <c r="M20" s="412">
        <f t="shared" ref="M20" si="2">SUM(M8:M19)</f>
        <v>827837.62300000002</v>
      </c>
      <c r="N20" s="412">
        <f>SUM(N8:N19)</f>
        <v>1625496.3308300001</v>
      </c>
    </row>
    <row r="26" spans="2:14" x14ac:dyDescent="0.25">
      <c r="D26" s="409"/>
      <c r="E26" s="409"/>
      <c r="F26" s="409"/>
      <c r="G26" s="409"/>
      <c r="H26" s="409"/>
      <c r="I26" s="409"/>
      <c r="J26" s="410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140625" style="75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483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3"/>
      <c r="B4" s="607" t="s">
        <v>205</v>
      </c>
      <c r="C4" s="608"/>
      <c r="D4" s="608"/>
      <c r="E4" s="608"/>
      <c r="F4" s="608"/>
      <c r="G4" s="608"/>
      <c r="H4" s="608"/>
      <c r="I4" s="608"/>
      <c r="J4" s="609"/>
    </row>
    <row r="5" spans="1:10" s="75" customFormat="1" ht="25.5" customHeight="1" x14ac:dyDescent="0.2">
      <c r="A5" s="224" t="s">
        <v>0</v>
      </c>
      <c r="B5" s="210" t="s">
        <v>28</v>
      </c>
      <c r="C5" s="210" t="s">
        <v>30</v>
      </c>
      <c r="D5" s="210" t="s">
        <v>27</v>
      </c>
      <c r="E5" s="210" t="s">
        <v>29</v>
      </c>
      <c r="F5" s="210" t="s">
        <v>416</v>
      </c>
      <c r="G5" s="210" t="s">
        <v>417</v>
      </c>
      <c r="H5" s="210" t="s">
        <v>418</v>
      </c>
      <c r="I5" s="210" t="s">
        <v>419</v>
      </c>
      <c r="J5" s="210" t="s">
        <v>22</v>
      </c>
    </row>
    <row r="6" spans="1:10" ht="13.5" customHeight="1" x14ac:dyDescent="0.25">
      <c r="A6" s="58" t="s">
        <v>2</v>
      </c>
      <c r="B6" s="56">
        <v>48.231999999999999</v>
      </c>
      <c r="C6" s="56">
        <v>0</v>
      </c>
      <c r="D6" s="56">
        <v>52.106999999999999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100.339</v>
      </c>
    </row>
    <row r="7" spans="1:10" ht="13.5" customHeight="1" x14ac:dyDescent="0.25">
      <c r="A7" s="59" t="s">
        <v>3</v>
      </c>
      <c r="B7" s="56">
        <v>47.463000000000001</v>
      </c>
      <c r="C7" s="56">
        <v>0</v>
      </c>
      <c r="D7" s="56">
        <v>40.747999999999998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88.210999999999999</v>
      </c>
    </row>
    <row r="8" spans="1:10" ht="13.5" customHeight="1" x14ac:dyDescent="0.25">
      <c r="A8" s="59" t="s">
        <v>4</v>
      </c>
      <c r="B8" s="56">
        <v>51.106999999999999</v>
      </c>
      <c r="C8" s="56">
        <v>0</v>
      </c>
      <c r="D8" s="56">
        <v>43.499000000000002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94.605999999999995</v>
      </c>
    </row>
    <row r="9" spans="1:10" ht="13.5" customHeight="1" x14ac:dyDescent="0.25">
      <c r="A9" s="59" t="s">
        <v>5</v>
      </c>
      <c r="B9" s="56">
        <v>49.301000000000002</v>
      </c>
      <c r="C9" s="56">
        <v>0</v>
      </c>
      <c r="D9" s="56">
        <v>56.031999999999996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105.333</v>
      </c>
    </row>
    <row r="10" spans="1:10" ht="13.5" customHeight="1" x14ac:dyDescent="0.25">
      <c r="A10" s="59" t="s">
        <v>6</v>
      </c>
      <c r="B10" s="56">
        <v>68.097999999999999</v>
      </c>
      <c r="C10" s="56">
        <v>0</v>
      </c>
      <c r="D10" s="56">
        <v>56.966999999999999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125.065</v>
      </c>
    </row>
    <row r="11" spans="1:10" ht="13.5" customHeight="1" x14ac:dyDescent="0.25">
      <c r="A11" s="59" t="s">
        <v>7</v>
      </c>
      <c r="B11" s="56">
        <v>90.353999999999999</v>
      </c>
      <c r="C11" s="56">
        <v>0</v>
      </c>
      <c r="D11" s="56">
        <v>65.742999999999995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156.09699999999998</v>
      </c>
    </row>
    <row r="12" spans="1:10" ht="13.5" customHeight="1" x14ac:dyDescent="0.25">
      <c r="A12" s="59" t="s">
        <v>8</v>
      </c>
      <c r="B12" s="56">
        <v>67.869</v>
      </c>
      <c r="C12" s="56">
        <v>0</v>
      </c>
      <c r="D12" s="56">
        <v>68.519000000000005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136.38800000000001</v>
      </c>
    </row>
    <row r="13" spans="1:10" ht="13.5" customHeight="1" x14ac:dyDescent="0.25">
      <c r="A13" s="59" t="s">
        <v>9</v>
      </c>
      <c r="B13" s="56">
        <v>72.394000000000005</v>
      </c>
      <c r="C13" s="56">
        <v>0</v>
      </c>
      <c r="D13" s="56">
        <v>75.668999999999997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148.06299999999999</v>
      </c>
    </row>
    <row r="14" spans="1:10" ht="13.5" customHeight="1" x14ac:dyDescent="0.25">
      <c r="A14" s="59" t="s">
        <v>10</v>
      </c>
      <c r="B14" s="56">
        <v>61.081000000000003</v>
      </c>
      <c r="C14" s="56">
        <v>0</v>
      </c>
      <c r="D14" s="56">
        <v>70.375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131.45600000000002</v>
      </c>
    </row>
    <row r="15" spans="1:10" ht="13.5" customHeight="1" x14ac:dyDescent="0.25">
      <c r="A15" s="59" t="s">
        <v>11</v>
      </c>
      <c r="B15" s="56">
        <v>43.243000000000002</v>
      </c>
      <c r="C15" s="56">
        <v>0</v>
      </c>
      <c r="D15" s="56">
        <v>65.626999999999995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108.87</v>
      </c>
    </row>
    <row r="16" spans="1:10" ht="13.5" customHeight="1" x14ac:dyDescent="0.25">
      <c r="A16" s="59" t="s">
        <v>12</v>
      </c>
      <c r="B16" s="56">
        <v>49.686</v>
      </c>
      <c r="C16" s="56">
        <v>0</v>
      </c>
      <c r="D16" s="56">
        <v>61.731999999999999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111.41800000000001</v>
      </c>
    </row>
    <row r="17" spans="1:10" ht="13.5" customHeight="1" x14ac:dyDescent="0.25">
      <c r="A17" s="59" t="s">
        <v>13</v>
      </c>
      <c r="B17" s="56">
        <v>46.301000000000002</v>
      </c>
      <c r="C17" s="56">
        <v>0</v>
      </c>
      <c r="D17" s="56">
        <v>54.274999999999999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100.57599999999999</v>
      </c>
    </row>
    <row r="18" spans="1:10" ht="13.5" customHeight="1" x14ac:dyDescent="0.25">
      <c r="A18" s="225" t="s">
        <v>22</v>
      </c>
      <c r="B18" s="60">
        <f t="shared" ref="B18:H18" si="1">+SUM(B6:B17)</f>
        <v>695.12900000000013</v>
      </c>
      <c r="C18" s="60">
        <f t="shared" si="1"/>
        <v>0</v>
      </c>
      <c r="D18" s="60">
        <f t="shared" si="1"/>
        <v>711.29299999999978</v>
      </c>
      <c r="E18" s="60">
        <f t="shared" si="1"/>
        <v>0</v>
      </c>
      <c r="F18" s="60">
        <f t="shared" si="1"/>
        <v>0</v>
      </c>
      <c r="G18" s="60">
        <f>+SUM(G6:G17)</f>
        <v>0</v>
      </c>
      <c r="H18" s="60">
        <f t="shared" si="1"/>
        <v>0</v>
      </c>
      <c r="I18" s="60">
        <f t="shared" ref="I18:J18" si="2">+SUM(I6:I17)</f>
        <v>0</v>
      </c>
      <c r="J18" s="60">
        <f t="shared" si="2"/>
        <v>1406.422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1"/>
      <c r="H19" s="38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1"/>
      <c r="H20" s="381"/>
      <c r="I20" s="53"/>
    </row>
    <row r="21" spans="1:10" ht="13.5" customHeight="1" x14ac:dyDescent="0.25">
      <c r="A21" s="226"/>
      <c r="B21" s="607" t="s">
        <v>380</v>
      </c>
      <c r="C21" s="608"/>
      <c r="D21" s="608"/>
      <c r="E21" s="608"/>
      <c r="F21" s="608"/>
      <c r="G21" s="608"/>
      <c r="H21" s="608"/>
      <c r="I21" s="608"/>
      <c r="J21" s="609"/>
    </row>
    <row r="22" spans="1:10" ht="29.25" customHeight="1" x14ac:dyDescent="0.25">
      <c r="A22" s="224" t="s">
        <v>0</v>
      </c>
      <c r="B22" s="470" t="s">
        <v>28</v>
      </c>
      <c r="C22" s="470" t="s">
        <v>30</v>
      </c>
      <c r="D22" s="470" t="s">
        <v>27</v>
      </c>
      <c r="E22" s="470" t="s">
        <v>29</v>
      </c>
      <c r="F22" s="470" t="s">
        <v>416</v>
      </c>
      <c r="G22" s="470" t="s">
        <v>417</v>
      </c>
      <c r="H22" s="470" t="s">
        <v>418</v>
      </c>
      <c r="I22" s="470" t="s">
        <v>419</v>
      </c>
      <c r="J22" s="470" t="s">
        <v>22</v>
      </c>
    </row>
    <row r="23" spans="1:10" ht="13.5" customHeight="1" x14ac:dyDescent="0.25">
      <c r="A23" s="58" t="s">
        <v>2</v>
      </c>
      <c r="B23" s="56">
        <v>17.793800000000001</v>
      </c>
      <c r="C23" s="56">
        <v>0</v>
      </c>
      <c r="D23" s="56">
        <v>44.055800000000005</v>
      </c>
      <c r="E23" s="56">
        <v>0</v>
      </c>
      <c r="F23" s="56">
        <v>0</v>
      </c>
      <c r="G23" s="56">
        <v>1E-3</v>
      </c>
      <c r="H23" s="56">
        <v>0</v>
      </c>
      <c r="I23" s="56">
        <v>0</v>
      </c>
      <c r="J23" s="56">
        <f>SUM(B23:I23)</f>
        <v>61.850600000000007</v>
      </c>
    </row>
    <row r="24" spans="1:10" ht="13.5" customHeight="1" x14ac:dyDescent="0.25">
      <c r="A24" s="59" t="s">
        <v>3</v>
      </c>
      <c r="B24" s="56">
        <v>25.073</v>
      </c>
      <c r="C24" s="56">
        <v>0</v>
      </c>
      <c r="D24" s="56">
        <v>35.533999999999999</v>
      </c>
      <c r="E24" s="56">
        <v>0</v>
      </c>
      <c r="F24" s="56">
        <v>0</v>
      </c>
      <c r="G24" s="56">
        <v>2E-3</v>
      </c>
      <c r="H24" s="56">
        <v>0</v>
      </c>
      <c r="I24" s="56">
        <v>0</v>
      </c>
      <c r="J24" s="56">
        <f t="shared" ref="J24:J34" si="3">SUM(B24:I24)</f>
        <v>60.609000000000002</v>
      </c>
    </row>
    <row r="25" spans="1:10" ht="13.5" customHeight="1" x14ac:dyDescent="0.25">
      <c r="A25" s="59" t="s">
        <v>4</v>
      </c>
      <c r="B25" s="56">
        <v>27.834</v>
      </c>
      <c r="C25" s="56">
        <v>0</v>
      </c>
      <c r="D25" s="56">
        <v>39.588999999999999</v>
      </c>
      <c r="E25" s="56">
        <v>0</v>
      </c>
      <c r="F25" s="56">
        <v>0</v>
      </c>
      <c r="G25" s="56">
        <v>3.0000000000000001E-3</v>
      </c>
      <c r="H25" s="56">
        <v>0</v>
      </c>
      <c r="I25" s="56">
        <v>0</v>
      </c>
      <c r="J25" s="56">
        <f t="shared" si="3"/>
        <v>67.426000000000002</v>
      </c>
    </row>
    <row r="26" spans="1:10" ht="13.5" customHeight="1" x14ac:dyDescent="0.25">
      <c r="A26" s="59" t="s">
        <v>5</v>
      </c>
      <c r="B26" s="56">
        <v>26.079000000000001</v>
      </c>
      <c r="C26" s="56">
        <v>0</v>
      </c>
      <c r="D26" s="56">
        <v>45.875999999999998</v>
      </c>
      <c r="E26" s="56">
        <v>0</v>
      </c>
      <c r="F26" s="56">
        <v>0</v>
      </c>
      <c r="G26" s="56">
        <v>1E-3</v>
      </c>
      <c r="H26" s="56">
        <v>0</v>
      </c>
      <c r="I26" s="56">
        <v>0</v>
      </c>
      <c r="J26" s="56">
        <f t="shared" si="3"/>
        <v>71.956000000000003</v>
      </c>
    </row>
    <row r="27" spans="1:10" ht="13.5" customHeight="1" x14ac:dyDescent="0.25">
      <c r="A27" s="59" t="s">
        <v>6</v>
      </c>
      <c r="B27" s="56">
        <v>26.998999999999999</v>
      </c>
      <c r="C27" s="56">
        <v>0</v>
      </c>
      <c r="D27" s="56">
        <v>56.16</v>
      </c>
      <c r="E27" s="56">
        <v>0</v>
      </c>
      <c r="F27" s="56">
        <v>0</v>
      </c>
      <c r="G27" s="56">
        <v>3.1E-2</v>
      </c>
      <c r="H27" s="56">
        <v>0</v>
      </c>
      <c r="I27" s="56">
        <v>0</v>
      </c>
      <c r="J27" s="56">
        <f t="shared" si="3"/>
        <v>83.19</v>
      </c>
    </row>
    <row r="28" spans="1:10" ht="13.5" customHeight="1" x14ac:dyDescent="0.25">
      <c r="A28" s="59" t="s">
        <v>7</v>
      </c>
      <c r="B28" s="56">
        <v>25.28</v>
      </c>
      <c r="C28" s="56">
        <v>0</v>
      </c>
      <c r="D28" s="56">
        <v>64.756</v>
      </c>
      <c r="E28" s="56">
        <v>0</v>
      </c>
      <c r="F28" s="56">
        <v>0</v>
      </c>
      <c r="G28" s="56">
        <v>2E-3</v>
      </c>
      <c r="H28" s="56">
        <v>0</v>
      </c>
      <c r="I28" s="56">
        <v>0</v>
      </c>
      <c r="J28" s="56">
        <f t="shared" si="3"/>
        <v>90.037999999999997</v>
      </c>
    </row>
    <row r="29" spans="1:10" ht="13.5" customHeight="1" x14ac:dyDescent="0.25">
      <c r="A29" s="59" t="s">
        <v>8</v>
      </c>
      <c r="B29" s="56">
        <v>27.984999999999999</v>
      </c>
      <c r="C29" s="56">
        <v>0</v>
      </c>
      <c r="D29" s="56">
        <v>63.735999999999997</v>
      </c>
      <c r="E29" s="56">
        <v>0</v>
      </c>
      <c r="F29" s="56">
        <v>0</v>
      </c>
      <c r="G29" s="56">
        <v>4.0000000000000001E-3</v>
      </c>
      <c r="H29" s="56">
        <v>0</v>
      </c>
      <c r="I29" s="56">
        <v>0</v>
      </c>
      <c r="J29" s="56">
        <f t="shared" si="3"/>
        <v>91.725000000000009</v>
      </c>
    </row>
    <row r="30" spans="1:10" ht="13.5" customHeight="1" x14ac:dyDescent="0.25">
      <c r="A30" s="59" t="s">
        <v>9</v>
      </c>
      <c r="B30" s="56">
        <v>30.657</v>
      </c>
      <c r="C30" s="56">
        <v>0</v>
      </c>
      <c r="D30" s="56">
        <v>71.774000000000001</v>
      </c>
      <c r="E30" s="56">
        <v>0</v>
      </c>
      <c r="F30" s="56">
        <v>0</v>
      </c>
      <c r="G30" s="56">
        <v>5.0000000000000001E-3</v>
      </c>
      <c r="H30" s="56">
        <v>0</v>
      </c>
      <c r="I30" s="56">
        <v>0</v>
      </c>
      <c r="J30" s="56">
        <f t="shared" si="3"/>
        <v>102.43599999999999</v>
      </c>
    </row>
    <row r="31" spans="1:10" ht="13.5" customHeight="1" x14ac:dyDescent="0.25">
      <c r="A31" s="59" t="s">
        <v>10</v>
      </c>
      <c r="B31" s="56">
        <v>16.422999999999998</v>
      </c>
      <c r="C31" s="56">
        <v>0</v>
      </c>
      <c r="D31" s="56">
        <v>61.088999999999999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3"/>
        <v>77.512</v>
      </c>
    </row>
    <row r="32" spans="1:10" ht="13.5" customHeight="1" x14ac:dyDescent="0.25">
      <c r="A32" s="59" t="s">
        <v>11</v>
      </c>
      <c r="B32" s="56">
        <v>30.085999999999999</v>
      </c>
      <c r="C32" s="56">
        <v>0</v>
      </c>
      <c r="D32" s="56">
        <v>57.273000000000003</v>
      </c>
      <c r="E32" s="56">
        <v>0</v>
      </c>
      <c r="F32" s="56">
        <v>0</v>
      </c>
      <c r="G32" s="56">
        <v>2E-3</v>
      </c>
      <c r="H32" s="56">
        <v>0</v>
      </c>
      <c r="I32" s="56">
        <v>0</v>
      </c>
      <c r="J32" s="56">
        <f t="shared" si="3"/>
        <v>87.361000000000004</v>
      </c>
    </row>
    <row r="33" spans="1:10" ht="13.5" customHeight="1" x14ac:dyDescent="0.25">
      <c r="A33" s="59" t="s">
        <v>12</v>
      </c>
      <c r="B33" s="56">
        <v>31.806999999999999</v>
      </c>
      <c r="C33" s="56">
        <v>0</v>
      </c>
      <c r="D33" s="56">
        <v>53.045000000000002</v>
      </c>
      <c r="E33" s="56">
        <v>0</v>
      </c>
      <c r="F33" s="56">
        <v>0</v>
      </c>
      <c r="G33" s="56">
        <v>1E-3</v>
      </c>
      <c r="H33" s="56">
        <v>0</v>
      </c>
      <c r="I33" s="56">
        <v>0</v>
      </c>
      <c r="J33" s="56">
        <f t="shared" si="3"/>
        <v>84.853000000000009</v>
      </c>
    </row>
    <row r="34" spans="1:10" ht="13.5" customHeight="1" x14ac:dyDescent="0.25">
      <c r="A34" s="59" t="s">
        <v>13</v>
      </c>
      <c r="B34" s="56">
        <v>23.181999999999999</v>
      </c>
      <c r="C34" s="56">
        <v>0</v>
      </c>
      <c r="D34" s="56">
        <v>51.88</v>
      </c>
      <c r="E34" s="56">
        <v>0</v>
      </c>
      <c r="F34" s="56">
        <v>0</v>
      </c>
      <c r="G34" s="56">
        <v>4.0000000000000001E-3</v>
      </c>
      <c r="H34" s="56">
        <v>0</v>
      </c>
      <c r="I34" s="56">
        <v>0</v>
      </c>
      <c r="J34" s="56">
        <f t="shared" si="3"/>
        <v>75.066000000000003</v>
      </c>
    </row>
    <row r="35" spans="1:10" ht="13.5" customHeight="1" x14ac:dyDescent="0.25">
      <c r="A35" s="225" t="s">
        <v>22</v>
      </c>
      <c r="B35" s="60">
        <f t="shared" ref="B35:J35" si="4">+SUM(B23:B34)</f>
        <v>309.19880000000001</v>
      </c>
      <c r="C35" s="60">
        <f t="shared" si="4"/>
        <v>0</v>
      </c>
      <c r="D35" s="60">
        <f t="shared" si="4"/>
        <v>644.76779999999997</v>
      </c>
      <c r="E35" s="60">
        <f t="shared" si="4"/>
        <v>0</v>
      </c>
      <c r="F35" s="60">
        <f t="shared" si="4"/>
        <v>0</v>
      </c>
      <c r="G35" s="60">
        <f>+SUM(G23:G34)</f>
        <v>5.5999999999999994E-2</v>
      </c>
      <c r="H35" s="60">
        <f t="shared" si="4"/>
        <v>0</v>
      </c>
      <c r="I35" s="60">
        <f t="shared" si="4"/>
        <v>0</v>
      </c>
      <c r="J35" s="60">
        <f t="shared" si="4"/>
        <v>954.02260000000001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65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65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65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483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26"/>
      <c r="B4" s="607" t="s">
        <v>206</v>
      </c>
      <c r="C4" s="608"/>
      <c r="D4" s="608"/>
      <c r="E4" s="608"/>
      <c r="F4" s="608"/>
      <c r="G4" s="608"/>
      <c r="H4" s="608"/>
      <c r="I4" s="608"/>
      <c r="J4" s="609"/>
    </row>
    <row r="5" spans="1:10" s="75" customFormat="1" ht="30" customHeight="1" x14ac:dyDescent="0.2">
      <c r="A5" s="224" t="s">
        <v>0</v>
      </c>
      <c r="B5" s="470" t="s">
        <v>28</v>
      </c>
      <c r="C5" s="470" t="s">
        <v>30</v>
      </c>
      <c r="D5" s="470" t="s">
        <v>27</v>
      </c>
      <c r="E5" s="470" t="s">
        <v>29</v>
      </c>
      <c r="F5" s="470" t="s">
        <v>416</v>
      </c>
      <c r="G5" s="470" t="s">
        <v>417</v>
      </c>
      <c r="H5" s="470" t="s">
        <v>418</v>
      </c>
      <c r="I5" s="210" t="s">
        <v>419</v>
      </c>
      <c r="J5" s="210" t="s">
        <v>22</v>
      </c>
    </row>
    <row r="6" spans="1:10" ht="13.5" customHeight="1" x14ac:dyDescent="0.25">
      <c r="A6" s="58" t="s">
        <v>2</v>
      </c>
      <c r="B6" s="56">
        <v>732.52500000000009</v>
      </c>
      <c r="C6" s="56">
        <v>7985.3914000000004</v>
      </c>
      <c r="D6" s="56">
        <v>1832.2465</v>
      </c>
      <c r="E6" s="56">
        <v>0</v>
      </c>
      <c r="F6" s="56">
        <v>0</v>
      </c>
      <c r="G6" s="56">
        <v>0.40699999999999997</v>
      </c>
      <c r="H6" s="56">
        <v>3209.8649999999998</v>
      </c>
      <c r="I6" s="56">
        <v>0</v>
      </c>
      <c r="J6" s="56">
        <f>SUM(B6:I6)</f>
        <v>13760.434899999998</v>
      </c>
    </row>
    <row r="7" spans="1:10" ht="13.5" customHeight="1" x14ac:dyDescent="0.25">
      <c r="A7" s="59" t="s">
        <v>3</v>
      </c>
      <c r="B7" s="56">
        <v>667.74199999999996</v>
      </c>
      <c r="C7" s="56">
        <v>7104.93</v>
      </c>
      <c r="D7" s="56">
        <v>1538.3760000000002</v>
      </c>
      <c r="E7" s="56">
        <v>0</v>
      </c>
      <c r="F7" s="56">
        <v>0</v>
      </c>
      <c r="G7" s="56">
        <v>0.42099999999999999</v>
      </c>
      <c r="H7" s="56">
        <v>1515.6079999999999</v>
      </c>
      <c r="I7" s="56">
        <v>0</v>
      </c>
      <c r="J7" s="56">
        <f t="shared" ref="J7:J17" si="0">SUM(B7:I7)</f>
        <v>10827.077000000001</v>
      </c>
    </row>
    <row r="8" spans="1:10" ht="13.5" customHeight="1" x14ac:dyDescent="0.25">
      <c r="A8" s="59" t="s">
        <v>4</v>
      </c>
      <c r="B8" s="56">
        <v>730.82700000000011</v>
      </c>
      <c r="C8" s="56">
        <v>9541.6980000000003</v>
      </c>
      <c r="D8" s="56">
        <v>1768.296</v>
      </c>
      <c r="E8" s="56">
        <v>0</v>
      </c>
      <c r="F8" s="56">
        <v>0</v>
      </c>
      <c r="G8" s="56">
        <v>0.44600000000000001</v>
      </c>
      <c r="H8" s="56">
        <v>1023.9770000000001</v>
      </c>
      <c r="I8" s="56">
        <v>0</v>
      </c>
      <c r="J8" s="56">
        <f t="shared" si="0"/>
        <v>13065.244000000001</v>
      </c>
    </row>
    <row r="9" spans="1:10" ht="13.5" customHeight="1" x14ac:dyDescent="0.25">
      <c r="A9" s="59" t="s">
        <v>5</v>
      </c>
      <c r="B9" s="56">
        <v>798.61699999999996</v>
      </c>
      <c r="C9" s="56">
        <v>8190.32</v>
      </c>
      <c r="D9" s="56">
        <v>1983.8159999999998</v>
      </c>
      <c r="E9" s="56">
        <v>0</v>
      </c>
      <c r="F9" s="56">
        <v>0</v>
      </c>
      <c r="G9" s="56">
        <v>0.66700000000000004</v>
      </c>
      <c r="H9" s="56">
        <v>6800.35</v>
      </c>
      <c r="I9" s="56">
        <v>0</v>
      </c>
      <c r="J9" s="56">
        <f t="shared" si="0"/>
        <v>17773.77</v>
      </c>
    </row>
    <row r="10" spans="1:10" ht="13.5" customHeight="1" x14ac:dyDescent="0.25">
      <c r="A10" s="59" t="s">
        <v>6</v>
      </c>
      <c r="B10" s="56">
        <v>955.476</v>
      </c>
      <c r="C10" s="56">
        <v>8838.523000000001</v>
      </c>
      <c r="D10" s="56">
        <v>2577.799</v>
      </c>
      <c r="E10" s="56">
        <v>0</v>
      </c>
      <c r="F10" s="56">
        <v>0</v>
      </c>
      <c r="G10" s="56">
        <v>1.1409999999999998</v>
      </c>
      <c r="H10" s="56">
        <v>5226.9110000000001</v>
      </c>
      <c r="I10" s="56">
        <v>0</v>
      </c>
      <c r="J10" s="56">
        <f t="shared" si="0"/>
        <v>17599.850000000002</v>
      </c>
    </row>
    <row r="11" spans="1:10" ht="13.5" customHeight="1" x14ac:dyDescent="0.25">
      <c r="A11" s="59" t="s">
        <v>7</v>
      </c>
      <c r="B11" s="56">
        <v>1055.2850000000001</v>
      </c>
      <c r="C11" s="56">
        <v>8570.23</v>
      </c>
      <c r="D11" s="56">
        <v>2936.2709999999997</v>
      </c>
      <c r="E11" s="56">
        <v>0</v>
      </c>
      <c r="F11" s="56">
        <v>0</v>
      </c>
      <c r="G11" s="56">
        <v>0.878</v>
      </c>
      <c r="H11" s="56">
        <v>4234.4009999999998</v>
      </c>
      <c r="I11" s="56">
        <v>0</v>
      </c>
      <c r="J11" s="56">
        <f t="shared" si="0"/>
        <v>16797.065000000002</v>
      </c>
    </row>
    <row r="12" spans="1:10" ht="13.5" customHeight="1" x14ac:dyDescent="0.25">
      <c r="A12" s="59" t="s">
        <v>8</v>
      </c>
      <c r="B12" s="56">
        <v>1077.855</v>
      </c>
      <c r="C12" s="56">
        <v>8879.9130000000005</v>
      </c>
      <c r="D12" s="56">
        <v>2991.1949999999997</v>
      </c>
      <c r="E12" s="56">
        <v>0</v>
      </c>
      <c r="F12" s="56">
        <v>0</v>
      </c>
      <c r="G12" s="56">
        <v>1.2789999999999999</v>
      </c>
      <c r="H12" s="56">
        <v>2109.4560000000001</v>
      </c>
      <c r="I12" s="56">
        <v>0</v>
      </c>
      <c r="J12" s="56">
        <f t="shared" si="0"/>
        <v>15059.698</v>
      </c>
    </row>
    <row r="13" spans="1:10" ht="13.5" customHeight="1" x14ac:dyDescent="0.25">
      <c r="A13" s="59" t="s">
        <v>9</v>
      </c>
      <c r="B13" s="56">
        <v>1172.7559999999999</v>
      </c>
      <c r="C13" s="56">
        <v>8558.6739999999991</v>
      </c>
      <c r="D13" s="56">
        <v>2989.4780000000005</v>
      </c>
      <c r="E13" s="56">
        <v>0</v>
      </c>
      <c r="F13" s="56">
        <v>0</v>
      </c>
      <c r="G13" s="56">
        <v>1.4209999999999998</v>
      </c>
      <c r="H13" s="56">
        <v>3764.279</v>
      </c>
      <c r="I13" s="56">
        <v>0</v>
      </c>
      <c r="J13" s="56">
        <f t="shared" si="0"/>
        <v>16486.608</v>
      </c>
    </row>
    <row r="14" spans="1:10" ht="13.5" customHeight="1" x14ac:dyDescent="0.25">
      <c r="A14" s="59" t="s">
        <v>10</v>
      </c>
      <c r="B14" s="56">
        <v>941.30499999999995</v>
      </c>
      <c r="C14" s="56">
        <v>7570.3029999999999</v>
      </c>
      <c r="D14" s="56">
        <v>2604.6509999999994</v>
      </c>
      <c r="E14" s="56">
        <v>0</v>
      </c>
      <c r="F14" s="56">
        <v>0</v>
      </c>
      <c r="G14" s="56">
        <v>0</v>
      </c>
      <c r="H14" s="56">
        <v>1413.2659999999998</v>
      </c>
      <c r="I14" s="56">
        <v>0</v>
      </c>
      <c r="J14" s="56">
        <f t="shared" si="0"/>
        <v>12529.525</v>
      </c>
    </row>
    <row r="15" spans="1:10" ht="13.5" customHeight="1" x14ac:dyDescent="0.25">
      <c r="A15" s="59" t="s">
        <v>11</v>
      </c>
      <c r="B15" s="56">
        <v>821.20999999999992</v>
      </c>
      <c r="C15" s="56">
        <v>7944.85</v>
      </c>
      <c r="D15" s="56">
        <v>2292.6909999999998</v>
      </c>
      <c r="E15" s="56">
        <v>0</v>
      </c>
      <c r="F15" s="56">
        <v>0</v>
      </c>
      <c r="G15" s="56">
        <v>0.96699999999999997</v>
      </c>
      <c r="H15" s="56">
        <v>4270.9690000000001</v>
      </c>
      <c r="I15" s="56">
        <v>0</v>
      </c>
      <c r="J15" s="56">
        <f t="shared" si="0"/>
        <v>15330.687000000002</v>
      </c>
    </row>
    <row r="16" spans="1:10" ht="13.5" customHeight="1" x14ac:dyDescent="0.25">
      <c r="A16" s="59" t="s">
        <v>12</v>
      </c>
      <c r="B16" s="56">
        <v>764.42600000000004</v>
      </c>
      <c r="C16" s="56">
        <v>7494.143</v>
      </c>
      <c r="D16" s="56">
        <v>1980.4560000000001</v>
      </c>
      <c r="E16" s="56">
        <v>0</v>
      </c>
      <c r="F16" s="56">
        <v>0</v>
      </c>
      <c r="G16" s="56">
        <v>0.82599999999999996</v>
      </c>
      <c r="H16" s="56">
        <v>3706.4859999999999</v>
      </c>
      <c r="I16" s="56">
        <v>0</v>
      </c>
      <c r="J16" s="56">
        <f t="shared" si="0"/>
        <v>13946.337</v>
      </c>
    </row>
    <row r="17" spans="1:10" ht="13.5" customHeight="1" x14ac:dyDescent="0.25">
      <c r="A17" s="59" t="s">
        <v>13</v>
      </c>
      <c r="B17" s="56">
        <v>736.56399999999996</v>
      </c>
      <c r="C17" s="56">
        <v>7013.5990000000002</v>
      </c>
      <c r="D17" s="56">
        <v>1837.2949999999998</v>
      </c>
      <c r="E17" s="56">
        <v>0</v>
      </c>
      <c r="F17" s="56">
        <v>0</v>
      </c>
      <c r="G17" s="56">
        <v>0.79400000000000004</v>
      </c>
      <c r="H17" s="56">
        <v>5270.2289999999994</v>
      </c>
      <c r="I17" s="56">
        <v>0</v>
      </c>
      <c r="J17" s="56">
        <f t="shared" si="0"/>
        <v>14858.481</v>
      </c>
    </row>
    <row r="18" spans="1:10" ht="13.5" customHeight="1" x14ac:dyDescent="0.25">
      <c r="A18" s="225" t="s">
        <v>22</v>
      </c>
      <c r="B18" s="60">
        <f t="shared" ref="B18:J18" si="1">+SUM(B6:B17)</f>
        <v>10454.588</v>
      </c>
      <c r="C18" s="60">
        <f t="shared" si="1"/>
        <v>97692.574399999998</v>
      </c>
      <c r="D18" s="60">
        <f t="shared" si="1"/>
        <v>27332.570499999994</v>
      </c>
      <c r="E18" s="60">
        <f t="shared" si="1"/>
        <v>0</v>
      </c>
      <c r="F18" s="60">
        <f t="shared" si="1"/>
        <v>0</v>
      </c>
      <c r="G18" s="60">
        <f t="shared" si="1"/>
        <v>9.2469999999999999</v>
      </c>
      <c r="H18" s="60">
        <f t="shared" si="1"/>
        <v>42545.796999999991</v>
      </c>
      <c r="I18" s="60">
        <f t="shared" si="1"/>
        <v>0</v>
      </c>
      <c r="J18" s="60">
        <f t="shared" si="1"/>
        <v>178034.7769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1"/>
      <c r="H19" s="38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1"/>
      <c r="H20" s="381"/>
      <c r="I20" s="53"/>
    </row>
    <row r="21" spans="1:10" ht="15.75" customHeight="1" x14ac:dyDescent="0.25">
      <c r="A21" s="226"/>
      <c r="B21" s="607" t="s">
        <v>392</v>
      </c>
      <c r="C21" s="608"/>
      <c r="D21" s="608"/>
      <c r="E21" s="608"/>
      <c r="F21" s="608"/>
      <c r="G21" s="608"/>
      <c r="H21" s="608"/>
      <c r="I21" s="608"/>
      <c r="J21" s="609"/>
    </row>
    <row r="22" spans="1:10" ht="26.25" customHeight="1" x14ac:dyDescent="0.25">
      <c r="A22" s="224" t="s">
        <v>0</v>
      </c>
      <c r="B22" s="470" t="s">
        <v>28</v>
      </c>
      <c r="C22" s="470" t="s">
        <v>30</v>
      </c>
      <c r="D22" s="470" t="s">
        <v>27</v>
      </c>
      <c r="E22" s="470" t="s">
        <v>29</v>
      </c>
      <c r="F22" s="470" t="s">
        <v>416</v>
      </c>
      <c r="G22" s="470" t="s">
        <v>417</v>
      </c>
      <c r="H22" s="470" t="s">
        <v>418</v>
      </c>
      <c r="I22" s="470" t="s">
        <v>419</v>
      </c>
      <c r="J22" s="470" t="s">
        <v>22</v>
      </c>
    </row>
    <row r="23" spans="1:10" ht="13.5" customHeight="1" x14ac:dyDescent="0.25">
      <c r="A23" s="58" t="s">
        <v>2</v>
      </c>
      <c r="B23" s="56">
        <v>44.518000000000001</v>
      </c>
      <c r="C23" s="56">
        <v>5467.3320000000003</v>
      </c>
      <c r="D23" s="56">
        <v>140.55600000000001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5652.4059999999999</v>
      </c>
    </row>
    <row r="24" spans="1:10" ht="13.5" customHeight="1" x14ac:dyDescent="0.25">
      <c r="A24" s="59" t="s">
        <v>3</v>
      </c>
      <c r="B24" s="56">
        <v>49.777000000000001</v>
      </c>
      <c r="C24" s="56">
        <v>5304.7380000000003</v>
      </c>
      <c r="D24" s="56">
        <v>118.506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5473.0210000000006</v>
      </c>
    </row>
    <row r="25" spans="1:10" ht="13.5" customHeight="1" x14ac:dyDescent="0.25">
      <c r="A25" s="59" t="s">
        <v>4</v>
      </c>
      <c r="B25" s="56">
        <v>55.893000000000001</v>
      </c>
      <c r="C25" s="56">
        <v>5771.2629999999999</v>
      </c>
      <c r="D25" s="56">
        <v>115.67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5942.826</v>
      </c>
    </row>
    <row r="26" spans="1:10" ht="13.5" customHeight="1" x14ac:dyDescent="0.25">
      <c r="A26" s="59" t="s">
        <v>5</v>
      </c>
      <c r="B26" s="56">
        <v>51.04</v>
      </c>
      <c r="C26" s="56">
        <v>5536.8239999999996</v>
      </c>
      <c r="D26" s="56">
        <v>143.351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2"/>
        <v>5731.2149999999992</v>
      </c>
    </row>
    <row r="27" spans="1:10" ht="13.5" customHeight="1" x14ac:dyDescent="0.25">
      <c r="A27" s="59" t="s">
        <v>6</v>
      </c>
      <c r="B27" s="56">
        <v>57.280999999999999</v>
      </c>
      <c r="C27" s="56">
        <v>5771.2359999999999</v>
      </c>
      <c r="D27" s="56">
        <v>180.98699999999999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f t="shared" si="2"/>
        <v>6009.5039999999999</v>
      </c>
    </row>
    <row r="28" spans="1:10" ht="13.5" customHeight="1" x14ac:dyDescent="0.25">
      <c r="A28" s="59" t="s">
        <v>7</v>
      </c>
      <c r="B28" s="56">
        <v>69.352999999999994</v>
      </c>
      <c r="C28" s="56">
        <v>5785.9670000000006</v>
      </c>
      <c r="D28" s="56">
        <v>231.547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f t="shared" si="2"/>
        <v>6086.8670000000002</v>
      </c>
    </row>
    <row r="29" spans="1:10" ht="13.5" customHeight="1" x14ac:dyDescent="0.25">
      <c r="A29" s="59" t="s">
        <v>8</v>
      </c>
      <c r="B29" s="56">
        <v>58.798000000000002</v>
      </c>
      <c r="C29" s="56">
        <v>5779.4430000000002</v>
      </c>
      <c r="D29" s="56">
        <v>194.43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f t="shared" si="2"/>
        <v>6032.6710000000003</v>
      </c>
    </row>
    <row r="30" spans="1:10" ht="13.5" customHeight="1" x14ac:dyDescent="0.25">
      <c r="A30" s="59" t="s">
        <v>9</v>
      </c>
      <c r="B30" s="56">
        <v>82.891999999999996</v>
      </c>
      <c r="C30" s="56">
        <v>5877.3530000000001</v>
      </c>
      <c r="D30" s="56">
        <v>222.042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f t="shared" si="2"/>
        <v>6182.2870000000003</v>
      </c>
    </row>
    <row r="31" spans="1:10" ht="13.5" customHeight="1" x14ac:dyDescent="0.25">
      <c r="A31" s="59" t="s">
        <v>10</v>
      </c>
      <c r="B31" s="56">
        <v>65.216999999999999</v>
      </c>
      <c r="C31" s="56">
        <v>5433.5030000000006</v>
      </c>
      <c r="D31" s="56">
        <v>187.93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2"/>
        <v>5686.6500000000005</v>
      </c>
    </row>
    <row r="32" spans="1:10" ht="13.5" customHeight="1" x14ac:dyDescent="0.25">
      <c r="A32" s="59" t="s">
        <v>11</v>
      </c>
      <c r="B32" s="56">
        <v>61.021999999999998</v>
      </c>
      <c r="C32" s="56">
        <v>5933.5829999999996</v>
      </c>
      <c r="D32" s="56">
        <v>182.88300000000001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2"/>
        <v>6177.4879999999994</v>
      </c>
    </row>
    <row r="33" spans="1:10" ht="13.5" customHeight="1" x14ac:dyDescent="0.25">
      <c r="A33" s="59" t="s">
        <v>12</v>
      </c>
      <c r="B33" s="56">
        <v>47.195999999999998</v>
      </c>
      <c r="C33" s="56">
        <v>5578.2860000000001</v>
      </c>
      <c r="D33" s="56">
        <v>134.066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f t="shared" si="2"/>
        <v>5759.5479999999998</v>
      </c>
    </row>
    <row r="34" spans="1:10" ht="13.5" customHeight="1" x14ac:dyDescent="0.25">
      <c r="A34" s="59" t="s">
        <v>13</v>
      </c>
      <c r="B34" s="56">
        <v>61.253</v>
      </c>
      <c r="C34" s="56">
        <v>5703.0479999999998</v>
      </c>
      <c r="D34" s="56">
        <v>134.066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f t="shared" si="2"/>
        <v>5898.3669999999993</v>
      </c>
    </row>
    <row r="35" spans="1:10" ht="13.5" customHeight="1" x14ac:dyDescent="0.25">
      <c r="A35" s="225" t="s">
        <v>22</v>
      </c>
      <c r="B35" s="60">
        <f t="shared" ref="B35:J35" si="3">+SUM(B23:B34)</f>
        <v>704.24000000000012</v>
      </c>
      <c r="C35" s="60">
        <f t="shared" si="3"/>
        <v>67942.576000000001</v>
      </c>
      <c r="D35" s="60">
        <f t="shared" si="3"/>
        <v>1986.0340000000001</v>
      </c>
      <c r="E35" s="60">
        <f t="shared" si="3"/>
        <v>0</v>
      </c>
      <c r="F35" s="60">
        <f t="shared" si="3"/>
        <v>0</v>
      </c>
      <c r="G35" s="60">
        <f t="shared" si="3"/>
        <v>0</v>
      </c>
      <c r="H35" s="60">
        <f t="shared" si="3"/>
        <v>0</v>
      </c>
      <c r="I35" s="60">
        <f t="shared" si="3"/>
        <v>0</v>
      </c>
      <c r="J35" s="60">
        <f t="shared" si="3"/>
        <v>70632.850000000006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483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6"/>
      <c r="B4" s="607" t="s">
        <v>381</v>
      </c>
      <c r="C4" s="608"/>
      <c r="D4" s="608"/>
      <c r="E4" s="608"/>
      <c r="F4" s="608"/>
      <c r="G4" s="608"/>
      <c r="H4" s="608"/>
      <c r="I4" s="608"/>
      <c r="J4" s="609"/>
    </row>
    <row r="5" spans="1:10" s="75" customFormat="1" ht="30" customHeight="1" x14ac:dyDescent="0.2">
      <c r="A5" s="224" t="s">
        <v>0</v>
      </c>
      <c r="B5" s="470" t="s">
        <v>28</v>
      </c>
      <c r="C5" s="470" t="s">
        <v>30</v>
      </c>
      <c r="D5" s="470" t="s">
        <v>27</v>
      </c>
      <c r="E5" s="470" t="s">
        <v>29</v>
      </c>
      <c r="F5" s="470" t="s">
        <v>416</v>
      </c>
      <c r="G5" s="470" t="s">
        <v>417</v>
      </c>
      <c r="H5" s="470" t="s">
        <v>418</v>
      </c>
      <c r="I5" s="210" t="s">
        <v>419</v>
      </c>
      <c r="J5" s="210" t="s">
        <v>22</v>
      </c>
    </row>
    <row r="6" spans="1:10" ht="13.5" customHeight="1" x14ac:dyDescent="0.25">
      <c r="A6" s="58" t="s">
        <v>2</v>
      </c>
      <c r="B6" s="56">
        <v>20.690099999999997</v>
      </c>
      <c r="C6" s="56">
        <v>277.06119999999999</v>
      </c>
      <c r="D6" s="56">
        <v>43.8399</v>
      </c>
      <c r="E6" s="56">
        <v>0</v>
      </c>
      <c r="F6" s="56">
        <v>0</v>
      </c>
      <c r="G6" s="56">
        <v>1E-3</v>
      </c>
      <c r="H6" s="56">
        <v>0</v>
      </c>
      <c r="I6" s="56">
        <v>0</v>
      </c>
      <c r="J6" s="56">
        <f>SUM(B6:I6)</f>
        <v>341.59219999999993</v>
      </c>
    </row>
    <row r="7" spans="1:10" ht="13.5" customHeight="1" x14ac:dyDescent="0.25">
      <c r="A7" s="59" t="s">
        <v>3</v>
      </c>
      <c r="B7" s="56">
        <v>19.530999999999999</v>
      </c>
      <c r="C7" s="56">
        <v>262.02699999999999</v>
      </c>
      <c r="D7" s="56">
        <v>30.952000000000002</v>
      </c>
      <c r="E7" s="56">
        <v>0</v>
      </c>
      <c r="F7" s="56">
        <v>0</v>
      </c>
      <c r="G7" s="56">
        <v>1E-3</v>
      </c>
      <c r="H7" s="56">
        <v>0</v>
      </c>
      <c r="I7" s="56">
        <v>0</v>
      </c>
      <c r="J7" s="56">
        <f t="shared" ref="J7:J17" si="0">SUM(B7:I7)</f>
        <v>312.51099999999997</v>
      </c>
    </row>
    <row r="8" spans="1:10" ht="13.5" customHeight="1" x14ac:dyDescent="0.25">
      <c r="A8" s="59" t="s">
        <v>4</v>
      </c>
      <c r="B8" s="56">
        <v>24.899000000000001</v>
      </c>
      <c r="C8" s="56">
        <v>247.74799999999999</v>
      </c>
      <c r="D8" s="56">
        <v>47.878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320.52499999999998</v>
      </c>
    </row>
    <row r="9" spans="1:10" ht="13.5" customHeight="1" x14ac:dyDescent="0.25">
      <c r="A9" s="59" t="s">
        <v>5</v>
      </c>
      <c r="B9" s="56">
        <v>22.646999999999998</v>
      </c>
      <c r="C9" s="56">
        <v>270.21499999999997</v>
      </c>
      <c r="D9" s="56">
        <v>66.257000000000005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359.11899999999997</v>
      </c>
    </row>
    <row r="10" spans="1:10" ht="13.5" customHeight="1" x14ac:dyDescent="0.25">
      <c r="A10" s="59" t="s">
        <v>6</v>
      </c>
      <c r="B10" s="56">
        <v>27.398</v>
      </c>
      <c r="C10" s="56">
        <v>261.19799999999998</v>
      </c>
      <c r="D10" s="56">
        <v>145.846</v>
      </c>
      <c r="E10" s="56">
        <v>0</v>
      </c>
      <c r="F10" s="56">
        <v>0</v>
      </c>
      <c r="G10" s="56">
        <v>1E-3</v>
      </c>
      <c r="H10" s="56">
        <v>0</v>
      </c>
      <c r="I10" s="56">
        <v>0</v>
      </c>
      <c r="J10" s="56">
        <f t="shared" si="0"/>
        <v>434.44299999999998</v>
      </c>
    </row>
    <row r="11" spans="1:10" ht="13.5" customHeight="1" x14ac:dyDescent="0.25">
      <c r="A11" s="59" t="s">
        <v>7</v>
      </c>
      <c r="B11" s="56">
        <v>26.297999999999998</v>
      </c>
      <c r="C11" s="56">
        <v>246.21700000000001</v>
      </c>
      <c r="D11" s="56">
        <v>186.68700000000001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459.202</v>
      </c>
    </row>
    <row r="12" spans="1:10" ht="13.5" customHeight="1" x14ac:dyDescent="0.25">
      <c r="A12" s="59" t="s">
        <v>8</v>
      </c>
      <c r="B12" s="56">
        <v>29.696999999999999</v>
      </c>
      <c r="C12" s="56">
        <v>293.69</v>
      </c>
      <c r="D12" s="56">
        <v>189.65</v>
      </c>
      <c r="E12" s="56">
        <v>0</v>
      </c>
      <c r="F12" s="56">
        <v>0</v>
      </c>
      <c r="G12" s="56">
        <v>0.22700000000000001</v>
      </c>
      <c r="H12" s="56">
        <v>0</v>
      </c>
      <c r="I12" s="56">
        <v>0</v>
      </c>
      <c r="J12" s="56">
        <f t="shared" si="0"/>
        <v>513.26400000000001</v>
      </c>
    </row>
    <row r="13" spans="1:10" ht="13.5" customHeight="1" x14ac:dyDescent="0.25">
      <c r="A13" s="59" t="s">
        <v>9</v>
      </c>
      <c r="B13" s="56">
        <v>31.891999999999999</v>
      </c>
      <c r="C13" s="56">
        <v>268.512</v>
      </c>
      <c r="D13" s="56">
        <v>202.857</v>
      </c>
      <c r="E13" s="56">
        <v>0</v>
      </c>
      <c r="F13" s="56">
        <v>0</v>
      </c>
      <c r="G13" s="56">
        <v>6.7000000000000004E-2</v>
      </c>
      <c r="H13" s="56">
        <v>0</v>
      </c>
      <c r="I13" s="56">
        <v>0</v>
      </c>
      <c r="J13" s="56">
        <f t="shared" si="0"/>
        <v>503.32799999999997</v>
      </c>
    </row>
    <row r="14" spans="1:10" ht="13.5" customHeight="1" x14ac:dyDescent="0.25">
      <c r="A14" s="59" t="s">
        <v>10</v>
      </c>
      <c r="B14" s="56">
        <v>27.213999999999999</v>
      </c>
      <c r="C14" s="56">
        <v>247.55099999999999</v>
      </c>
      <c r="D14" s="56">
        <v>121.956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396.721</v>
      </c>
    </row>
    <row r="15" spans="1:10" ht="13.5" customHeight="1" x14ac:dyDescent="0.25">
      <c r="A15" s="59" t="s">
        <v>11</v>
      </c>
      <c r="B15" s="56">
        <v>22.151</v>
      </c>
      <c r="C15" s="56">
        <v>265.40600000000001</v>
      </c>
      <c r="D15" s="56">
        <v>77.052999999999997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364.61</v>
      </c>
    </row>
    <row r="16" spans="1:10" ht="13.5" customHeight="1" x14ac:dyDescent="0.25">
      <c r="A16" s="59" t="s">
        <v>12</v>
      </c>
      <c r="B16" s="56">
        <v>25.37</v>
      </c>
      <c r="C16" s="56">
        <v>233.07</v>
      </c>
      <c r="D16" s="56">
        <v>49.902000000000001</v>
      </c>
      <c r="E16" s="56">
        <v>0</v>
      </c>
      <c r="F16" s="56">
        <v>0</v>
      </c>
      <c r="G16" s="56">
        <v>1E-3</v>
      </c>
      <c r="H16" s="56">
        <v>0</v>
      </c>
      <c r="I16" s="56">
        <v>0</v>
      </c>
      <c r="J16" s="56">
        <f t="shared" si="0"/>
        <v>308.34299999999996</v>
      </c>
    </row>
    <row r="17" spans="1:10" ht="13.5" customHeight="1" x14ac:dyDescent="0.25">
      <c r="A17" s="59" t="s">
        <v>13</v>
      </c>
      <c r="B17" s="56">
        <v>26.936</v>
      </c>
      <c r="C17" s="56">
        <v>253.078</v>
      </c>
      <c r="D17" s="56">
        <v>56.709000000000003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336.72300000000001</v>
      </c>
    </row>
    <row r="18" spans="1:10" ht="13.5" customHeight="1" x14ac:dyDescent="0.25">
      <c r="A18" s="225" t="s">
        <v>22</v>
      </c>
      <c r="B18" s="60">
        <f t="shared" ref="B18:J18" si="1">+SUM(B6:B17)</f>
        <v>304.72309999999999</v>
      </c>
      <c r="C18" s="60">
        <f t="shared" si="1"/>
        <v>3125.7732000000001</v>
      </c>
      <c r="D18" s="60">
        <f t="shared" si="1"/>
        <v>1219.5869</v>
      </c>
      <c r="E18" s="60">
        <f t="shared" si="1"/>
        <v>0</v>
      </c>
      <c r="F18" s="60">
        <f t="shared" si="1"/>
        <v>0</v>
      </c>
      <c r="G18" s="60">
        <f t="shared" si="1"/>
        <v>0.29800000000000004</v>
      </c>
      <c r="H18" s="60">
        <f t="shared" si="1"/>
        <v>0</v>
      </c>
      <c r="I18" s="60">
        <f t="shared" si="1"/>
        <v>0</v>
      </c>
      <c r="J18" s="60">
        <f t="shared" si="1"/>
        <v>4650.3811999999998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1"/>
      <c r="H19" s="38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1"/>
      <c r="H20" s="381"/>
      <c r="I20" s="53"/>
    </row>
    <row r="21" spans="1:10" ht="13.5" customHeight="1" x14ac:dyDescent="0.25">
      <c r="A21" s="226"/>
      <c r="B21" s="607" t="s">
        <v>424</v>
      </c>
      <c r="C21" s="608"/>
      <c r="D21" s="608"/>
      <c r="E21" s="608"/>
      <c r="F21" s="608"/>
      <c r="G21" s="608"/>
      <c r="H21" s="608"/>
      <c r="I21" s="608"/>
      <c r="J21" s="609"/>
    </row>
    <row r="22" spans="1:10" ht="26.25" customHeight="1" x14ac:dyDescent="0.25">
      <c r="A22" s="224" t="s">
        <v>0</v>
      </c>
      <c r="B22" s="470" t="s">
        <v>28</v>
      </c>
      <c r="C22" s="470" t="s">
        <v>30</v>
      </c>
      <c r="D22" s="470" t="s">
        <v>27</v>
      </c>
      <c r="E22" s="470" t="s">
        <v>29</v>
      </c>
      <c r="F22" s="470" t="s">
        <v>416</v>
      </c>
      <c r="G22" s="470" t="s">
        <v>417</v>
      </c>
      <c r="H22" s="470" t="s">
        <v>418</v>
      </c>
      <c r="I22" s="470" t="s">
        <v>419</v>
      </c>
      <c r="J22" s="470" t="s">
        <v>22</v>
      </c>
    </row>
    <row r="23" spans="1:10" ht="13.5" customHeight="1" x14ac:dyDescent="0.25">
      <c r="A23" s="58" t="s">
        <v>2</v>
      </c>
      <c r="B23" s="56">
        <v>67.218940000000003</v>
      </c>
      <c r="C23" s="56">
        <v>0</v>
      </c>
      <c r="D23" s="56">
        <v>58.863</v>
      </c>
      <c r="E23" s="56">
        <v>53.573</v>
      </c>
      <c r="F23" s="56">
        <v>0</v>
      </c>
      <c r="G23" s="56">
        <v>1.06E-3</v>
      </c>
      <c r="H23" s="56">
        <v>0</v>
      </c>
      <c r="I23" s="56">
        <v>0</v>
      </c>
      <c r="J23" s="56">
        <f>SUM(B23:I23)</f>
        <v>179.65600000000001</v>
      </c>
    </row>
    <row r="24" spans="1:10" ht="13.5" customHeight="1" x14ac:dyDescent="0.25">
      <c r="A24" s="59" t="s">
        <v>3</v>
      </c>
      <c r="B24" s="56">
        <v>70.168000000000006</v>
      </c>
      <c r="C24" s="56">
        <v>0</v>
      </c>
      <c r="D24" s="56">
        <v>45.856999999999999</v>
      </c>
      <c r="E24" s="56">
        <v>52.124250000000004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168.14924999999999</v>
      </c>
    </row>
    <row r="25" spans="1:10" ht="13.5" customHeight="1" x14ac:dyDescent="0.25">
      <c r="A25" s="59" t="s">
        <v>4</v>
      </c>
      <c r="B25" s="56">
        <v>76.305000000000007</v>
      </c>
      <c r="C25" s="56">
        <v>0</v>
      </c>
      <c r="D25" s="56">
        <v>55.527000000000001</v>
      </c>
      <c r="E25" s="56">
        <v>57.753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189.58499999999998</v>
      </c>
    </row>
    <row r="26" spans="1:10" ht="13.5" customHeight="1" x14ac:dyDescent="0.25">
      <c r="A26" s="59" t="s">
        <v>5</v>
      </c>
      <c r="B26" s="56">
        <v>77.673210000000012</v>
      </c>
      <c r="C26" s="56">
        <v>0</v>
      </c>
      <c r="D26" s="56">
        <v>75.376000000000005</v>
      </c>
      <c r="E26" s="56">
        <v>99.579440000000005</v>
      </c>
      <c r="F26" s="56">
        <v>0</v>
      </c>
      <c r="G26" s="56">
        <v>7.0790000000000006E-2</v>
      </c>
      <c r="H26" s="56">
        <v>0</v>
      </c>
      <c r="I26" s="56">
        <v>0</v>
      </c>
      <c r="J26" s="56">
        <f t="shared" si="2"/>
        <v>252.69944000000001</v>
      </c>
    </row>
    <row r="27" spans="1:10" ht="13.5" customHeight="1" x14ac:dyDescent="0.25">
      <c r="A27" s="59" t="s">
        <v>6</v>
      </c>
      <c r="B27" s="56">
        <v>70.560339999999997</v>
      </c>
      <c r="C27" s="56">
        <v>0</v>
      </c>
      <c r="D27" s="56">
        <v>141.50399999999999</v>
      </c>
      <c r="E27" s="56">
        <v>133.72878</v>
      </c>
      <c r="F27" s="56">
        <v>0</v>
      </c>
      <c r="G27" s="56">
        <v>0.37466000000000005</v>
      </c>
      <c r="H27" s="56">
        <v>0</v>
      </c>
      <c r="I27" s="56">
        <v>0</v>
      </c>
      <c r="J27" s="56">
        <f t="shared" si="2"/>
        <v>346.16777999999999</v>
      </c>
    </row>
    <row r="28" spans="1:10" ht="13.5" customHeight="1" x14ac:dyDescent="0.25">
      <c r="A28" s="59" t="s">
        <v>7</v>
      </c>
      <c r="B28" s="56">
        <v>150.94719000000001</v>
      </c>
      <c r="C28" s="56">
        <v>0</v>
      </c>
      <c r="D28" s="56">
        <v>158.98699999999999</v>
      </c>
      <c r="E28" s="56">
        <v>124.9958</v>
      </c>
      <c r="F28" s="56">
        <v>0</v>
      </c>
      <c r="G28" s="56">
        <v>0.41081000000000001</v>
      </c>
      <c r="H28" s="56">
        <v>0</v>
      </c>
      <c r="I28" s="56">
        <v>0</v>
      </c>
      <c r="J28" s="56">
        <f t="shared" si="2"/>
        <v>435.3408</v>
      </c>
    </row>
    <row r="29" spans="1:10" ht="13.5" customHeight="1" x14ac:dyDescent="0.25">
      <c r="A29" s="59" t="s">
        <v>8</v>
      </c>
      <c r="B29" s="56">
        <v>159.71789999999999</v>
      </c>
      <c r="C29" s="56">
        <v>0</v>
      </c>
      <c r="D29" s="56">
        <v>177.21100000000001</v>
      </c>
      <c r="E29" s="56">
        <v>158.65941000000001</v>
      </c>
      <c r="F29" s="56">
        <v>0</v>
      </c>
      <c r="G29" s="56">
        <v>0.65808</v>
      </c>
      <c r="H29" s="56">
        <v>0</v>
      </c>
      <c r="I29" s="56">
        <v>0</v>
      </c>
      <c r="J29" s="56">
        <f t="shared" si="2"/>
        <v>496.24638999999996</v>
      </c>
    </row>
    <row r="30" spans="1:10" ht="13.5" customHeight="1" x14ac:dyDescent="0.25">
      <c r="A30" s="59" t="s">
        <v>9</v>
      </c>
      <c r="B30" s="56">
        <v>162.66882999999999</v>
      </c>
      <c r="C30" s="56">
        <v>0</v>
      </c>
      <c r="D30" s="56">
        <v>183.93299999999999</v>
      </c>
      <c r="E30" s="56">
        <v>136.45036999999999</v>
      </c>
      <c r="F30" s="56">
        <v>0</v>
      </c>
      <c r="G30" s="56">
        <v>0.33817000000000003</v>
      </c>
      <c r="H30" s="56">
        <v>0</v>
      </c>
      <c r="I30" s="56">
        <v>0</v>
      </c>
      <c r="J30" s="56">
        <f t="shared" si="2"/>
        <v>483.39036999999996</v>
      </c>
    </row>
    <row r="31" spans="1:10" ht="13.5" customHeight="1" x14ac:dyDescent="0.25">
      <c r="A31" s="59" t="s">
        <v>10</v>
      </c>
      <c r="B31" s="56">
        <v>137.85900000000001</v>
      </c>
      <c r="C31" s="56">
        <v>0</v>
      </c>
      <c r="D31" s="56">
        <v>148.20400000000001</v>
      </c>
      <c r="E31" s="56">
        <v>121.75847999999999</v>
      </c>
      <c r="F31" s="56">
        <v>0</v>
      </c>
      <c r="G31" s="56">
        <v>0.22625999999999999</v>
      </c>
      <c r="H31" s="56">
        <v>0</v>
      </c>
      <c r="I31" s="56">
        <v>0</v>
      </c>
      <c r="J31" s="56">
        <f t="shared" si="2"/>
        <v>408.04773999999998</v>
      </c>
    </row>
    <row r="32" spans="1:10" ht="13.5" customHeight="1" x14ac:dyDescent="0.25">
      <c r="A32" s="59" t="s">
        <v>11</v>
      </c>
      <c r="B32" s="56">
        <v>145.10694000000001</v>
      </c>
      <c r="C32" s="56">
        <v>0</v>
      </c>
      <c r="D32" s="56">
        <v>101.45399999999999</v>
      </c>
      <c r="E32" s="56">
        <v>90.017330000000001</v>
      </c>
      <c r="F32" s="56">
        <v>0</v>
      </c>
      <c r="G32" s="56">
        <v>9.4060000000000005E-2</v>
      </c>
      <c r="H32" s="56">
        <v>0</v>
      </c>
      <c r="I32" s="56">
        <v>0</v>
      </c>
      <c r="J32" s="56">
        <f t="shared" si="2"/>
        <v>336.67233000000004</v>
      </c>
    </row>
    <row r="33" spans="1:14" ht="13.5" customHeight="1" x14ac:dyDescent="0.25">
      <c r="A33" s="59" t="s">
        <v>12</v>
      </c>
      <c r="B33" s="56">
        <v>209.8426</v>
      </c>
      <c r="C33" s="56">
        <v>0</v>
      </c>
      <c r="D33" s="56">
        <v>85.037999999999997</v>
      </c>
      <c r="E33" s="56">
        <v>64.927109999999999</v>
      </c>
      <c r="F33" s="56">
        <v>0</v>
      </c>
      <c r="G33" s="56">
        <v>7.4000000000000003E-3</v>
      </c>
      <c r="H33" s="56">
        <v>0</v>
      </c>
      <c r="I33" s="56">
        <v>0</v>
      </c>
      <c r="J33" s="56">
        <f t="shared" si="2"/>
        <v>359.81511000000006</v>
      </c>
    </row>
    <row r="34" spans="1:14" ht="13.5" customHeight="1" x14ac:dyDescent="0.25">
      <c r="A34" s="59" t="s">
        <v>13</v>
      </c>
      <c r="B34" s="56">
        <v>133.96299999999999</v>
      </c>
      <c r="C34" s="56">
        <v>0</v>
      </c>
      <c r="D34" s="56">
        <v>69.558000000000007</v>
      </c>
      <c r="E34" s="56">
        <v>53.664000000000001</v>
      </c>
      <c r="F34" s="56">
        <v>0</v>
      </c>
      <c r="G34" s="56">
        <v>3.2000000000000002E-3</v>
      </c>
      <c r="H34" s="56">
        <v>0</v>
      </c>
      <c r="I34" s="56">
        <v>0</v>
      </c>
      <c r="J34" s="56">
        <f t="shared" si="2"/>
        <v>257.18819999999999</v>
      </c>
    </row>
    <row r="35" spans="1:14" ht="13.5" customHeight="1" x14ac:dyDescent="0.25">
      <c r="A35" s="225" t="s">
        <v>22</v>
      </c>
      <c r="B35" s="60">
        <f t="shared" ref="B35:J35" si="3">+SUM(B23:B34)</f>
        <v>1462.0309500000001</v>
      </c>
      <c r="C35" s="60">
        <f t="shared" si="3"/>
        <v>0</v>
      </c>
      <c r="D35" s="60">
        <f t="shared" si="3"/>
        <v>1301.5119999999999</v>
      </c>
      <c r="E35" s="60">
        <f t="shared" si="3"/>
        <v>1147.2309700000001</v>
      </c>
      <c r="F35" s="60">
        <f t="shared" si="3"/>
        <v>0</v>
      </c>
      <c r="G35" s="60">
        <f t="shared" si="3"/>
        <v>2.1844900000000003</v>
      </c>
      <c r="H35" s="60">
        <f t="shared" si="3"/>
        <v>0</v>
      </c>
      <c r="I35" s="60">
        <f t="shared" si="3"/>
        <v>0</v>
      </c>
      <c r="J35" s="60">
        <f t="shared" si="3"/>
        <v>3912.9584099999997</v>
      </c>
    </row>
    <row r="36" spans="1:14" x14ac:dyDescent="0.25">
      <c r="A36" s="20"/>
      <c r="H36" s="20"/>
    </row>
    <row r="37" spans="1:14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2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65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65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65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483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6"/>
      <c r="B4" s="607" t="s">
        <v>398</v>
      </c>
      <c r="C4" s="608"/>
      <c r="D4" s="608"/>
      <c r="E4" s="608"/>
      <c r="F4" s="608"/>
      <c r="G4" s="608"/>
      <c r="H4" s="608"/>
      <c r="I4" s="608"/>
      <c r="J4" s="609"/>
    </row>
    <row r="5" spans="1:10" s="75" customFormat="1" ht="30" customHeight="1" x14ac:dyDescent="0.2">
      <c r="A5" s="224" t="s">
        <v>0</v>
      </c>
      <c r="B5" s="470" t="s">
        <v>28</v>
      </c>
      <c r="C5" s="470" t="s">
        <v>30</v>
      </c>
      <c r="D5" s="470" t="s">
        <v>27</v>
      </c>
      <c r="E5" s="470" t="s">
        <v>29</v>
      </c>
      <c r="F5" s="470" t="s">
        <v>416</v>
      </c>
      <c r="G5" s="470" t="s">
        <v>417</v>
      </c>
      <c r="H5" s="470" t="s">
        <v>418</v>
      </c>
      <c r="I5" s="470" t="s">
        <v>419</v>
      </c>
      <c r="J5" s="470" t="s">
        <v>22</v>
      </c>
    </row>
    <row r="6" spans="1:10" ht="13.5" customHeight="1" x14ac:dyDescent="0.25">
      <c r="A6" s="58" t="s">
        <v>2</v>
      </c>
      <c r="B6" s="56">
        <v>521.41466000000003</v>
      </c>
      <c r="C6" s="56">
        <v>0</v>
      </c>
      <c r="D6" s="56">
        <v>945.24900000000002</v>
      </c>
      <c r="E6" s="56">
        <v>190.11430000000001</v>
      </c>
      <c r="F6" s="56">
        <v>0</v>
      </c>
      <c r="G6" s="56">
        <v>1.2713399999999999</v>
      </c>
      <c r="H6" s="56">
        <v>0</v>
      </c>
      <c r="I6" s="56">
        <v>0</v>
      </c>
      <c r="J6" s="56">
        <f>SUM(B6:I6)</f>
        <v>1658.0493000000001</v>
      </c>
    </row>
    <row r="7" spans="1:10" ht="13.5" customHeight="1" x14ac:dyDescent="0.25">
      <c r="A7" s="59" t="s">
        <v>3</v>
      </c>
      <c r="B7" s="56">
        <v>446.04131999999998</v>
      </c>
      <c r="C7" s="56">
        <v>0</v>
      </c>
      <c r="D7" s="56">
        <v>672.21699999999998</v>
      </c>
      <c r="E7" s="56">
        <v>153.77669</v>
      </c>
      <c r="F7" s="56">
        <v>0</v>
      </c>
      <c r="G7" s="56">
        <v>1.4256799999999998</v>
      </c>
      <c r="H7" s="56">
        <v>0</v>
      </c>
      <c r="I7" s="56">
        <v>0</v>
      </c>
      <c r="J7" s="56">
        <f t="shared" ref="J7:J17" si="0">SUM(B7:I7)</f>
        <v>1273.4606899999999</v>
      </c>
    </row>
    <row r="8" spans="1:10" ht="13.5" customHeight="1" x14ac:dyDescent="0.25">
      <c r="A8" s="59" t="s">
        <v>4</v>
      </c>
      <c r="B8" s="56">
        <v>485.834</v>
      </c>
      <c r="C8" s="56">
        <v>0</v>
      </c>
      <c r="D8" s="56">
        <v>749.53200000000004</v>
      </c>
      <c r="E8" s="56">
        <v>178.87200000000001</v>
      </c>
      <c r="F8" s="56">
        <v>0</v>
      </c>
      <c r="G8" s="56">
        <v>1.9000999999999999</v>
      </c>
      <c r="H8" s="56">
        <v>0</v>
      </c>
      <c r="I8" s="56">
        <v>0</v>
      </c>
      <c r="J8" s="56">
        <f t="shared" si="0"/>
        <v>1416.1381000000001</v>
      </c>
    </row>
    <row r="9" spans="1:10" ht="13.5" customHeight="1" x14ac:dyDescent="0.25">
      <c r="A9" s="59" t="s">
        <v>5</v>
      </c>
      <c r="B9" s="56">
        <v>575.92421999999999</v>
      </c>
      <c r="C9" s="56">
        <v>0</v>
      </c>
      <c r="D9" s="56">
        <v>1107.4459999999999</v>
      </c>
      <c r="E9" s="56">
        <v>259.47059999999999</v>
      </c>
      <c r="F9" s="56">
        <v>0</v>
      </c>
      <c r="G9" s="56">
        <v>2.5577799999999997</v>
      </c>
      <c r="H9" s="56">
        <v>0</v>
      </c>
      <c r="I9" s="56">
        <v>0</v>
      </c>
      <c r="J9" s="56">
        <f t="shared" si="0"/>
        <v>1945.3986</v>
      </c>
    </row>
    <row r="10" spans="1:10" ht="13.5" customHeight="1" x14ac:dyDescent="0.25">
      <c r="A10" s="59" t="s">
        <v>6</v>
      </c>
      <c r="B10" s="56">
        <v>795.37959000000001</v>
      </c>
      <c r="C10" s="56">
        <v>0</v>
      </c>
      <c r="D10" s="56">
        <v>1691.884</v>
      </c>
      <c r="E10" s="56">
        <v>373.99579000000006</v>
      </c>
      <c r="F10" s="56">
        <v>0</v>
      </c>
      <c r="G10" s="56">
        <v>4.8624099999999997</v>
      </c>
      <c r="H10" s="56">
        <v>0</v>
      </c>
      <c r="I10" s="56">
        <v>0</v>
      </c>
      <c r="J10" s="56">
        <f t="shared" si="0"/>
        <v>2866.1217900000001</v>
      </c>
    </row>
    <row r="11" spans="1:10" ht="13.5" customHeight="1" x14ac:dyDescent="0.25">
      <c r="A11" s="59" t="s">
        <v>7</v>
      </c>
      <c r="B11" s="56">
        <v>1318.7738499999998</v>
      </c>
      <c r="C11" s="56">
        <v>0</v>
      </c>
      <c r="D11" s="56">
        <v>2467.585</v>
      </c>
      <c r="E11" s="56">
        <v>487.43732999999997</v>
      </c>
      <c r="F11" s="56">
        <v>0</v>
      </c>
      <c r="G11" s="56">
        <v>5.0861499999999999</v>
      </c>
      <c r="H11" s="56">
        <v>0</v>
      </c>
      <c r="I11" s="56">
        <v>0</v>
      </c>
      <c r="J11" s="56">
        <f t="shared" si="0"/>
        <v>4278.8823299999995</v>
      </c>
    </row>
    <row r="12" spans="1:10" ht="13.5" customHeight="1" x14ac:dyDescent="0.25">
      <c r="A12" s="59" t="s">
        <v>8</v>
      </c>
      <c r="B12" s="56">
        <v>1178.4393</v>
      </c>
      <c r="C12" s="56">
        <v>0</v>
      </c>
      <c r="D12" s="56">
        <v>2437.2350000000001</v>
      </c>
      <c r="E12" s="56">
        <v>459.71179000000006</v>
      </c>
      <c r="F12" s="56">
        <v>0</v>
      </c>
      <c r="G12" s="56">
        <v>6.5566399999999998</v>
      </c>
      <c r="H12" s="56">
        <v>0</v>
      </c>
      <c r="I12" s="56">
        <v>0</v>
      </c>
      <c r="J12" s="56">
        <f t="shared" si="0"/>
        <v>4081.9427299999998</v>
      </c>
    </row>
    <row r="13" spans="1:10" ht="13.5" customHeight="1" x14ac:dyDescent="0.25">
      <c r="A13" s="59" t="s">
        <v>9</v>
      </c>
      <c r="B13" s="56">
        <v>1428.1541399999999</v>
      </c>
      <c r="C13" s="56">
        <v>0</v>
      </c>
      <c r="D13" s="56">
        <v>2710.645</v>
      </c>
      <c r="E13" s="56">
        <v>522.40292999999997</v>
      </c>
      <c r="F13" s="56">
        <v>0</v>
      </c>
      <c r="G13" s="56">
        <v>5.7708599999999999</v>
      </c>
      <c r="H13" s="56">
        <v>0</v>
      </c>
      <c r="I13" s="56">
        <v>0</v>
      </c>
      <c r="J13" s="56">
        <f t="shared" si="0"/>
        <v>4666.9729299999999</v>
      </c>
    </row>
    <row r="14" spans="1:10" ht="13.5" customHeight="1" x14ac:dyDescent="0.25">
      <c r="A14" s="59" t="s">
        <v>10</v>
      </c>
      <c r="B14" s="56">
        <v>1206.4929999999999</v>
      </c>
      <c r="C14" s="56">
        <v>0</v>
      </c>
      <c r="D14" s="56">
        <v>2240.9639999999999</v>
      </c>
      <c r="E14" s="56">
        <v>451.29598999999996</v>
      </c>
      <c r="F14" s="56">
        <v>0</v>
      </c>
      <c r="G14" s="56">
        <v>4.6680299999999999</v>
      </c>
      <c r="H14" s="56">
        <v>0</v>
      </c>
      <c r="I14" s="56">
        <v>0</v>
      </c>
      <c r="J14" s="56">
        <f t="shared" si="0"/>
        <v>3903.4210199999998</v>
      </c>
    </row>
    <row r="15" spans="1:10" ht="13.5" customHeight="1" x14ac:dyDescent="0.25">
      <c r="A15" s="59" t="s">
        <v>11</v>
      </c>
      <c r="B15" s="56">
        <v>1039.81918</v>
      </c>
      <c r="C15" s="56">
        <v>0</v>
      </c>
      <c r="D15" s="56">
        <v>1892.5669999999998</v>
      </c>
      <c r="E15" s="56">
        <v>372.24802</v>
      </c>
      <c r="F15" s="56">
        <v>0</v>
      </c>
      <c r="G15" s="56">
        <v>3.7478199999999999</v>
      </c>
      <c r="H15" s="56">
        <v>0</v>
      </c>
      <c r="I15" s="56">
        <v>0</v>
      </c>
      <c r="J15" s="56">
        <f t="shared" si="0"/>
        <v>3308.3820199999996</v>
      </c>
    </row>
    <row r="16" spans="1:10" ht="13.5" customHeight="1" x14ac:dyDescent="0.25">
      <c r="A16" s="59" t="s">
        <v>12</v>
      </c>
      <c r="B16" s="56">
        <v>724.09739999999988</v>
      </c>
      <c r="C16" s="56">
        <v>0</v>
      </c>
      <c r="D16" s="56">
        <v>1464.0629999999999</v>
      </c>
      <c r="E16" s="56">
        <v>315.57646999999997</v>
      </c>
      <c r="F16" s="56">
        <v>0</v>
      </c>
      <c r="G16" s="56">
        <v>1.8015999999999999</v>
      </c>
      <c r="H16" s="56">
        <v>0</v>
      </c>
      <c r="I16" s="56">
        <v>0</v>
      </c>
      <c r="J16" s="56">
        <f t="shared" si="0"/>
        <v>2505.5384699999995</v>
      </c>
    </row>
    <row r="17" spans="1:10" ht="13.5" customHeight="1" x14ac:dyDescent="0.25">
      <c r="A17" s="59" t="s">
        <v>13</v>
      </c>
      <c r="B17" s="56">
        <v>535.64100000000008</v>
      </c>
      <c r="C17" s="56">
        <v>0</v>
      </c>
      <c r="D17" s="56">
        <v>1079.434</v>
      </c>
      <c r="E17" s="56">
        <v>225.10999999999999</v>
      </c>
      <c r="F17" s="56">
        <v>0</v>
      </c>
      <c r="G17" s="56">
        <v>1.339</v>
      </c>
      <c r="H17" s="56">
        <v>0</v>
      </c>
      <c r="I17" s="56">
        <v>0</v>
      </c>
      <c r="J17" s="56">
        <f t="shared" si="0"/>
        <v>1841.5239999999999</v>
      </c>
    </row>
    <row r="18" spans="1:10" ht="13.5" customHeight="1" x14ac:dyDescent="0.25">
      <c r="A18" s="225" t="s">
        <v>22</v>
      </c>
      <c r="B18" s="60">
        <f t="shared" ref="B18:J18" si="1">+SUM(B6:B17)</f>
        <v>10256.01166</v>
      </c>
      <c r="C18" s="60">
        <f t="shared" si="1"/>
        <v>0</v>
      </c>
      <c r="D18" s="60">
        <f t="shared" si="1"/>
        <v>19458.821</v>
      </c>
      <c r="E18" s="60">
        <f t="shared" si="1"/>
        <v>3990.0119100000002</v>
      </c>
      <c r="F18" s="60">
        <f t="shared" si="1"/>
        <v>0</v>
      </c>
      <c r="G18" s="60">
        <f t="shared" si="1"/>
        <v>40.987409999999997</v>
      </c>
      <c r="H18" s="60">
        <f t="shared" si="1"/>
        <v>0</v>
      </c>
      <c r="I18" s="60">
        <f t="shared" si="1"/>
        <v>0</v>
      </c>
      <c r="J18" s="60">
        <f t="shared" si="1"/>
        <v>33745.831980000003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1"/>
      <c r="H19" s="38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1"/>
      <c r="H20" s="381"/>
      <c r="I20" s="53"/>
    </row>
    <row r="21" spans="1:10" ht="13.5" customHeight="1" x14ac:dyDescent="0.25">
      <c r="A21" s="226"/>
      <c r="B21" s="607" t="s">
        <v>391</v>
      </c>
      <c r="C21" s="608"/>
      <c r="D21" s="608"/>
      <c r="E21" s="608"/>
      <c r="F21" s="608"/>
      <c r="G21" s="608"/>
      <c r="H21" s="608"/>
      <c r="I21" s="608"/>
      <c r="J21" s="609"/>
    </row>
    <row r="22" spans="1:10" ht="26.25" customHeight="1" x14ac:dyDescent="0.25">
      <c r="A22" s="224" t="s">
        <v>0</v>
      </c>
      <c r="B22" s="470" t="s">
        <v>28</v>
      </c>
      <c r="C22" s="470" t="s">
        <v>30</v>
      </c>
      <c r="D22" s="470" t="s">
        <v>27</v>
      </c>
      <c r="E22" s="470" t="s">
        <v>29</v>
      </c>
      <c r="F22" s="470" t="s">
        <v>416</v>
      </c>
      <c r="G22" s="470" t="s">
        <v>417</v>
      </c>
      <c r="H22" s="470" t="s">
        <v>418</v>
      </c>
      <c r="I22" s="210" t="s">
        <v>419</v>
      </c>
      <c r="J22" s="210" t="s">
        <v>22</v>
      </c>
    </row>
    <row r="23" spans="1:10" ht="13.5" customHeight="1" x14ac:dyDescent="0.25">
      <c r="A23" s="58" t="s">
        <v>2</v>
      </c>
      <c r="B23" s="56">
        <v>262.38686000000001</v>
      </c>
      <c r="C23" s="56">
        <v>0</v>
      </c>
      <c r="D23" s="56">
        <v>188.11799999999999</v>
      </c>
      <c r="E23" s="56">
        <v>64.795000000000002</v>
      </c>
      <c r="F23" s="56">
        <v>0</v>
      </c>
      <c r="G23" s="56">
        <v>4.2140000000000004E-2</v>
      </c>
      <c r="H23" s="56">
        <v>0</v>
      </c>
      <c r="I23" s="56">
        <v>0</v>
      </c>
      <c r="J23" s="56">
        <f>SUM(B23:I23)</f>
        <v>515.34199999999998</v>
      </c>
    </row>
    <row r="24" spans="1:10" ht="13.5" customHeight="1" x14ac:dyDescent="0.25">
      <c r="A24" s="59" t="s">
        <v>3</v>
      </c>
      <c r="B24" s="56">
        <v>249.41667999999999</v>
      </c>
      <c r="C24" s="56">
        <v>0</v>
      </c>
      <c r="D24" s="56">
        <v>154.18100000000001</v>
      </c>
      <c r="E24" s="56">
        <v>53.636000000000003</v>
      </c>
      <c r="F24" s="56">
        <v>0</v>
      </c>
      <c r="G24" s="56">
        <v>1.0320000000000001E-2</v>
      </c>
      <c r="H24" s="56">
        <v>0</v>
      </c>
      <c r="I24" s="56">
        <v>0</v>
      </c>
      <c r="J24" s="56">
        <f t="shared" ref="J24:J34" si="2">SUM(B24:I24)</f>
        <v>457.24399999999997</v>
      </c>
    </row>
    <row r="25" spans="1:10" ht="13.5" customHeight="1" x14ac:dyDescent="0.25">
      <c r="A25" s="59" t="s">
        <v>4</v>
      </c>
      <c r="B25" s="56">
        <v>265.62400000000002</v>
      </c>
      <c r="C25" s="56">
        <v>0</v>
      </c>
      <c r="D25" s="56">
        <v>180.041</v>
      </c>
      <c r="E25" s="56">
        <v>75.599000000000004</v>
      </c>
      <c r="F25" s="56">
        <v>0</v>
      </c>
      <c r="G25" s="56">
        <v>8.5550000000000001E-2</v>
      </c>
      <c r="H25" s="56">
        <v>0</v>
      </c>
      <c r="I25" s="56">
        <v>0</v>
      </c>
      <c r="J25" s="56">
        <f t="shared" si="2"/>
        <v>521.34955000000002</v>
      </c>
    </row>
    <row r="26" spans="1:10" ht="13.5" customHeight="1" x14ac:dyDescent="0.25">
      <c r="A26" s="59" t="s">
        <v>5</v>
      </c>
      <c r="B26" s="56">
        <v>346.37859999999995</v>
      </c>
      <c r="C26" s="56">
        <v>0</v>
      </c>
      <c r="D26" s="56">
        <v>236.62</v>
      </c>
      <c r="E26" s="56">
        <v>101.124</v>
      </c>
      <c r="F26" s="56">
        <v>0</v>
      </c>
      <c r="G26" s="56">
        <v>0.22440000000000002</v>
      </c>
      <c r="H26" s="56">
        <v>0</v>
      </c>
      <c r="I26" s="56">
        <v>0</v>
      </c>
      <c r="J26" s="56">
        <f t="shared" si="2"/>
        <v>684.34699999999987</v>
      </c>
    </row>
    <row r="27" spans="1:10" ht="13.5" customHeight="1" x14ac:dyDescent="0.25">
      <c r="A27" s="59" t="s">
        <v>6</v>
      </c>
      <c r="B27" s="56">
        <v>519.29952000000003</v>
      </c>
      <c r="C27" s="56">
        <v>0</v>
      </c>
      <c r="D27" s="56">
        <v>368.96499999999997</v>
      </c>
      <c r="E27" s="56">
        <v>143.35378</v>
      </c>
      <c r="F27" s="56">
        <v>0</v>
      </c>
      <c r="G27" s="56">
        <v>0.59248000000000001</v>
      </c>
      <c r="H27" s="56">
        <v>0</v>
      </c>
      <c r="I27" s="56">
        <v>0</v>
      </c>
      <c r="J27" s="56">
        <f t="shared" si="2"/>
        <v>1032.2107799999999</v>
      </c>
    </row>
    <row r="28" spans="1:10" ht="13.5" customHeight="1" x14ac:dyDescent="0.25">
      <c r="A28" s="59" t="s">
        <v>7</v>
      </c>
      <c r="B28" s="56">
        <v>507.37606</v>
      </c>
      <c r="C28" s="56">
        <v>0</v>
      </c>
      <c r="D28" s="56">
        <v>392.07100000000003</v>
      </c>
      <c r="E28" s="56">
        <v>128.923</v>
      </c>
      <c r="F28" s="56">
        <v>0</v>
      </c>
      <c r="G28" s="56">
        <v>0.50793999999999995</v>
      </c>
      <c r="H28" s="56">
        <v>0</v>
      </c>
      <c r="I28" s="56">
        <v>0</v>
      </c>
      <c r="J28" s="56">
        <f t="shared" si="2"/>
        <v>1028.8779999999999</v>
      </c>
    </row>
    <row r="29" spans="1:10" ht="13.5" customHeight="1" x14ac:dyDescent="0.25">
      <c r="A29" s="59" t="s">
        <v>8</v>
      </c>
      <c r="B29" s="56">
        <v>580.33990000000006</v>
      </c>
      <c r="C29" s="56">
        <v>0</v>
      </c>
      <c r="D29" s="56">
        <v>450.10700000000003</v>
      </c>
      <c r="E29" s="56">
        <v>128.923</v>
      </c>
      <c r="F29" s="56">
        <v>0</v>
      </c>
      <c r="G29" s="56">
        <v>0.65205999999999997</v>
      </c>
      <c r="H29" s="56">
        <v>0</v>
      </c>
      <c r="I29" s="56">
        <v>0</v>
      </c>
      <c r="J29" s="56">
        <f t="shared" si="2"/>
        <v>1160.02196</v>
      </c>
    </row>
    <row r="30" spans="1:10" ht="13.5" customHeight="1" x14ac:dyDescent="0.25">
      <c r="A30" s="59" t="s">
        <v>9</v>
      </c>
      <c r="B30" s="56">
        <v>567.23731000000009</v>
      </c>
      <c r="C30" s="56">
        <v>0</v>
      </c>
      <c r="D30" s="56">
        <v>427.59</v>
      </c>
      <c r="E30" s="56">
        <v>141.78124</v>
      </c>
      <c r="F30" s="56">
        <v>0</v>
      </c>
      <c r="G30" s="56">
        <v>0.64563000000000004</v>
      </c>
      <c r="H30" s="56">
        <v>0</v>
      </c>
      <c r="I30" s="56">
        <v>0</v>
      </c>
      <c r="J30" s="56">
        <f t="shared" si="2"/>
        <v>1137.2541800000001</v>
      </c>
    </row>
    <row r="31" spans="1:10" ht="13.5" customHeight="1" x14ac:dyDescent="0.25">
      <c r="A31" s="59" t="s">
        <v>10</v>
      </c>
      <c r="B31" s="56">
        <v>512.96600000000001</v>
      </c>
      <c r="C31" s="56">
        <v>0</v>
      </c>
      <c r="D31" s="56">
        <v>383.84500000000003</v>
      </c>
      <c r="E31" s="56">
        <v>123.349</v>
      </c>
      <c r="F31" s="56">
        <v>0</v>
      </c>
      <c r="G31" s="56">
        <v>0.52829999999999999</v>
      </c>
      <c r="H31" s="56">
        <v>0</v>
      </c>
      <c r="I31" s="56">
        <v>0</v>
      </c>
      <c r="J31" s="56">
        <f t="shared" si="2"/>
        <v>1020.6883</v>
      </c>
    </row>
    <row r="32" spans="1:10" ht="13.5" customHeight="1" x14ac:dyDescent="0.25">
      <c r="A32" s="59" t="s">
        <v>11</v>
      </c>
      <c r="B32" s="56">
        <v>414.18887000000001</v>
      </c>
      <c r="C32" s="56">
        <v>0</v>
      </c>
      <c r="D32" s="56">
        <v>322.166</v>
      </c>
      <c r="E32" s="56">
        <v>107.973</v>
      </c>
      <c r="F32" s="56">
        <v>0</v>
      </c>
      <c r="G32" s="56">
        <v>0.2445</v>
      </c>
      <c r="H32" s="56">
        <v>0</v>
      </c>
      <c r="I32" s="56">
        <v>0</v>
      </c>
      <c r="J32" s="56">
        <f t="shared" si="2"/>
        <v>844.57236999999998</v>
      </c>
    </row>
    <row r="33" spans="1:10" ht="13.5" customHeight="1" x14ac:dyDescent="0.25">
      <c r="A33" s="59" t="s">
        <v>12</v>
      </c>
      <c r="B33" s="56">
        <v>307.79340000000002</v>
      </c>
      <c r="C33" s="56">
        <v>0</v>
      </c>
      <c r="D33" s="56">
        <v>260.06</v>
      </c>
      <c r="E33" s="56">
        <v>90.57</v>
      </c>
      <c r="F33" s="56">
        <v>0</v>
      </c>
      <c r="G33" s="56">
        <v>0.1216</v>
      </c>
      <c r="H33" s="56">
        <v>0</v>
      </c>
      <c r="I33" s="56">
        <v>0</v>
      </c>
      <c r="J33" s="56">
        <f t="shared" si="2"/>
        <v>658.54499999999985</v>
      </c>
    </row>
    <row r="34" spans="1:10" ht="13.5" customHeight="1" x14ac:dyDescent="0.25">
      <c r="A34" s="59" t="s">
        <v>13</v>
      </c>
      <c r="B34" s="56">
        <v>308.40600000000001</v>
      </c>
      <c r="C34" s="56">
        <v>0</v>
      </c>
      <c r="D34" s="56">
        <v>215.09399999999999</v>
      </c>
      <c r="E34" s="56">
        <v>77.787999999999997</v>
      </c>
      <c r="F34" s="56">
        <v>0</v>
      </c>
      <c r="G34" s="56">
        <v>9.6599999999999991E-2</v>
      </c>
      <c r="H34" s="56">
        <v>0</v>
      </c>
      <c r="I34" s="56">
        <v>0</v>
      </c>
      <c r="J34" s="56">
        <f t="shared" si="2"/>
        <v>601.38459999999998</v>
      </c>
    </row>
    <row r="35" spans="1:10" ht="13.5" customHeight="1" x14ac:dyDescent="0.25">
      <c r="A35" s="225" t="s">
        <v>22</v>
      </c>
      <c r="B35" s="60">
        <f t="shared" ref="B35:J35" si="3">+SUM(B23:B34)</f>
        <v>4841.4132</v>
      </c>
      <c r="C35" s="60">
        <f t="shared" si="3"/>
        <v>0</v>
      </c>
      <c r="D35" s="60">
        <f t="shared" si="3"/>
        <v>3578.8580000000006</v>
      </c>
      <c r="E35" s="60">
        <f t="shared" si="3"/>
        <v>1237.81502</v>
      </c>
      <c r="F35" s="60">
        <f t="shared" si="3"/>
        <v>0</v>
      </c>
      <c r="G35" s="60">
        <f t="shared" si="3"/>
        <v>3.7515200000000002</v>
      </c>
      <c r="H35" s="60">
        <f t="shared" si="3"/>
        <v>0</v>
      </c>
      <c r="I35" s="60">
        <f t="shared" si="3"/>
        <v>0</v>
      </c>
      <c r="J35" s="60">
        <f t="shared" si="3"/>
        <v>9661.837739999999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K82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482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26"/>
      <c r="B4" s="607" t="s">
        <v>390</v>
      </c>
      <c r="C4" s="608"/>
      <c r="D4" s="608"/>
      <c r="E4" s="608"/>
      <c r="F4" s="608"/>
      <c r="G4" s="608"/>
      <c r="H4" s="608"/>
      <c r="I4" s="608"/>
      <c r="J4" s="609"/>
    </row>
    <row r="5" spans="1:11" ht="25.5" x14ac:dyDescent="0.25">
      <c r="A5" s="224" t="s">
        <v>0</v>
      </c>
      <c r="B5" s="470" t="s">
        <v>28</v>
      </c>
      <c r="C5" s="470" t="s">
        <v>30</v>
      </c>
      <c r="D5" s="470" t="s">
        <v>27</v>
      </c>
      <c r="E5" s="470" t="s">
        <v>29</v>
      </c>
      <c r="F5" s="470" t="s">
        <v>416</v>
      </c>
      <c r="G5" s="470" t="s">
        <v>417</v>
      </c>
      <c r="H5" s="470" t="s">
        <v>418</v>
      </c>
      <c r="I5" s="470" t="s">
        <v>419</v>
      </c>
      <c r="J5" s="470" t="s">
        <v>22</v>
      </c>
    </row>
    <row r="6" spans="1:11" ht="13.5" customHeight="1" x14ac:dyDescent="0.25">
      <c r="A6" s="58" t="s">
        <v>2</v>
      </c>
      <c r="B6" s="56">
        <v>222.67600000000002</v>
      </c>
      <c r="C6" s="56">
        <v>180.40300000000002</v>
      </c>
      <c r="D6" s="56">
        <v>174.11599999999999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577.19500000000005</v>
      </c>
      <c r="K6" s="27"/>
    </row>
    <row r="7" spans="1:11" ht="13.5" customHeight="1" x14ac:dyDescent="0.25">
      <c r="A7" s="59" t="s">
        <v>3</v>
      </c>
      <c r="B7" s="56">
        <v>202.23500000000001</v>
      </c>
      <c r="C7" s="56">
        <v>160.47899999999998</v>
      </c>
      <c r="D7" s="56">
        <v>143.691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506.40499999999997</v>
      </c>
      <c r="K7" s="27"/>
    </row>
    <row r="8" spans="1:11" ht="13.5" customHeight="1" x14ac:dyDescent="0.25">
      <c r="A8" s="59" t="s">
        <v>4</v>
      </c>
      <c r="B8" s="56">
        <v>278.995</v>
      </c>
      <c r="C8" s="56">
        <v>171.53100000000001</v>
      </c>
      <c r="D8" s="56">
        <v>173.53100000000001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624.05700000000002</v>
      </c>
      <c r="K8" s="27"/>
    </row>
    <row r="9" spans="1:11" ht="13.5" customHeight="1" x14ac:dyDescent="0.25">
      <c r="A9" s="59" t="s">
        <v>5</v>
      </c>
      <c r="B9" s="56">
        <v>263.95</v>
      </c>
      <c r="C9" s="56">
        <v>193.86099999999999</v>
      </c>
      <c r="D9" s="56">
        <v>203.166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660.97699999999998</v>
      </c>
      <c r="K9" s="27"/>
    </row>
    <row r="10" spans="1:11" ht="13.5" customHeight="1" x14ac:dyDescent="0.25">
      <c r="A10" s="59" t="s">
        <v>6</v>
      </c>
      <c r="B10" s="56">
        <v>498.68200000000002</v>
      </c>
      <c r="C10" s="56">
        <v>170.73299999999998</v>
      </c>
      <c r="D10" s="56">
        <v>285.38300000000004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954.798</v>
      </c>
      <c r="K10" s="27"/>
    </row>
    <row r="11" spans="1:11" ht="13.5" customHeight="1" x14ac:dyDescent="0.25">
      <c r="A11" s="59" t="s">
        <v>7</v>
      </c>
      <c r="B11" s="56">
        <v>405.88299999999998</v>
      </c>
      <c r="C11" s="56">
        <v>163.45799999999997</v>
      </c>
      <c r="D11" s="56">
        <v>314.89400000000006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884.2349999999999</v>
      </c>
      <c r="K11" s="27"/>
    </row>
    <row r="12" spans="1:11" ht="13.5" customHeight="1" x14ac:dyDescent="0.25">
      <c r="A12" s="59" t="s">
        <v>8</v>
      </c>
      <c r="B12" s="56">
        <v>467.971</v>
      </c>
      <c r="C12" s="56">
        <v>176.58599999999998</v>
      </c>
      <c r="D12" s="56">
        <v>325.041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969.59799999999996</v>
      </c>
      <c r="K12" s="27"/>
    </row>
    <row r="13" spans="1:11" ht="13.5" customHeight="1" x14ac:dyDescent="0.25">
      <c r="A13" s="59" t="s">
        <v>9</v>
      </c>
      <c r="B13" s="56">
        <v>477.74099999999999</v>
      </c>
      <c r="C13" s="56">
        <v>182.30599999999998</v>
      </c>
      <c r="D13" s="56">
        <v>337.45600000000002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997.50300000000004</v>
      </c>
      <c r="K13" s="27"/>
    </row>
    <row r="14" spans="1:11" ht="13.5" customHeight="1" x14ac:dyDescent="0.25">
      <c r="A14" s="59" t="s">
        <v>10</v>
      </c>
      <c r="B14" s="56">
        <v>465.62799999999999</v>
      </c>
      <c r="C14" s="56">
        <v>167.261</v>
      </c>
      <c r="D14" s="56">
        <v>318.74199999999996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951.63099999999997</v>
      </c>
      <c r="K14" s="27"/>
    </row>
    <row r="15" spans="1:11" ht="13.5" customHeight="1" x14ac:dyDescent="0.25">
      <c r="A15" s="59" t="s">
        <v>11</v>
      </c>
      <c r="B15" s="56">
        <v>351.46099999999996</v>
      </c>
      <c r="C15" s="56">
        <v>174.32400000000001</v>
      </c>
      <c r="D15" s="56">
        <v>281.05899999999997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806.84399999999994</v>
      </c>
      <c r="K15" s="27"/>
    </row>
    <row r="16" spans="1:11" ht="13.5" customHeight="1" x14ac:dyDescent="0.25">
      <c r="A16" s="59" t="s">
        <v>12</v>
      </c>
      <c r="B16" s="56">
        <v>327.49200000000002</v>
      </c>
      <c r="C16" s="56">
        <v>172.51300000000001</v>
      </c>
      <c r="D16" s="56">
        <v>262.79500000000002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762.8</v>
      </c>
      <c r="K16" s="27"/>
    </row>
    <row r="17" spans="1:11" ht="13.5" customHeight="1" x14ac:dyDescent="0.25">
      <c r="A17" s="59" t="s">
        <v>13</v>
      </c>
      <c r="B17" s="56">
        <v>234.81899999999999</v>
      </c>
      <c r="C17" s="56">
        <v>44.397999999999996</v>
      </c>
      <c r="D17" s="56">
        <v>211.83300000000003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491.05</v>
      </c>
      <c r="K17" s="27"/>
    </row>
    <row r="18" spans="1:11" ht="13.5" customHeight="1" x14ac:dyDescent="0.25">
      <c r="A18" s="225" t="s">
        <v>22</v>
      </c>
      <c r="B18" s="60">
        <f t="shared" ref="B18:J18" si="1">+SUM(B6:B17)</f>
        <v>4197.5330000000004</v>
      </c>
      <c r="C18" s="60">
        <f t="shared" si="1"/>
        <v>1957.8529999999998</v>
      </c>
      <c r="D18" s="60">
        <f t="shared" si="1"/>
        <v>3031.7070000000008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9187.0929999999989</v>
      </c>
    </row>
    <row r="19" spans="1:11" ht="13.5" customHeight="1" x14ac:dyDescent="0.25">
      <c r="H19" s="381"/>
    </row>
    <row r="20" spans="1:11" ht="13.5" customHeight="1" x14ac:dyDescent="0.25">
      <c r="H20" s="381"/>
    </row>
    <row r="21" spans="1:11" ht="15.75" customHeight="1" x14ac:dyDescent="0.25">
      <c r="A21" s="226"/>
      <c r="B21" s="607" t="s">
        <v>207</v>
      </c>
      <c r="C21" s="608"/>
      <c r="D21" s="608"/>
      <c r="E21" s="608"/>
      <c r="F21" s="608"/>
      <c r="G21" s="608"/>
      <c r="H21" s="608"/>
      <c r="I21" s="608"/>
      <c r="J21" s="609"/>
    </row>
    <row r="22" spans="1:11" ht="30" customHeight="1" x14ac:dyDescent="0.25">
      <c r="A22" s="224" t="s">
        <v>0</v>
      </c>
      <c r="B22" s="470" t="s">
        <v>28</v>
      </c>
      <c r="C22" s="470" t="s">
        <v>30</v>
      </c>
      <c r="D22" s="470" t="s">
        <v>27</v>
      </c>
      <c r="E22" s="470" t="s">
        <v>29</v>
      </c>
      <c r="F22" s="470" t="s">
        <v>416</v>
      </c>
      <c r="G22" s="470" t="s">
        <v>417</v>
      </c>
      <c r="H22" s="470" t="s">
        <v>418</v>
      </c>
      <c r="I22" s="210" t="s">
        <v>419</v>
      </c>
      <c r="J22" s="210" t="s">
        <v>22</v>
      </c>
    </row>
    <row r="23" spans="1:11" ht="13.5" customHeight="1" x14ac:dyDescent="0.25">
      <c r="A23" s="59" t="s">
        <v>2</v>
      </c>
      <c r="B23" s="56">
        <v>4664.5360000000001</v>
      </c>
      <c r="C23" s="56">
        <v>619.34099999999989</v>
      </c>
      <c r="D23" s="56">
        <v>13589.004000000001</v>
      </c>
      <c r="E23" s="56">
        <v>0</v>
      </c>
      <c r="F23" s="56">
        <v>818.89700000000005</v>
      </c>
      <c r="G23" s="56">
        <v>18.364999999999998</v>
      </c>
      <c r="H23" s="56">
        <v>8388.1919999999991</v>
      </c>
      <c r="I23" s="56">
        <v>0</v>
      </c>
      <c r="J23" s="56">
        <f>SUM(B23:I23)</f>
        <v>28098.335000000003</v>
      </c>
      <c r="K23" s="27"/>
    </row>
    <row r="24" spans="1:11" ht="13.5" customHeight="1" x14ac:dyDescent="0.25">
      <c r="A24" s="59" t="s">
        <v>3</v>
      </c>
      <c r="B24" s="56">
        <v>4345.0970000000007</v>
      </c>
      <c r="C24" s="56">
        <v>518.96199999999999</v>
      </c>
      <c r="D24" s="56">
        <v>12503.372000000001</v>
      </c>
      <c r="E24" s="56">
        <v>0</v>
      </c>
      <c r="F24" s="56">
        <v>753.86400000000003</v>
      </c>
      <c r="G24" s="56">
        <v>19.809999999999999</v>
      </c>
      <c r="H24" s="56">
        <v>8323.6530000000002</v>
      </c>
      <c r="I24" s="56">
        <v>0</v>
      </c>
      <c r="J24" s="56">
        <f t="shared" ref="J24:J34" si="2">SUM(B24:I24)</f>
        <v>26464.758000000009</v>
      </c>
      <c r="K24" s="27"/>
    </row>
    <row r="25" spans="1:11" ht="13.5" customHeight="1" x14ac:dyDescent="0.25">
      <c r="A25" s="59" t="s">
        <v>4</v>
      </c>
      <c r="B25" s="56">
        <v>5162.8450000000003</v>
      </c>
      <c r="C25" s="56">
        <v>691.46100000000001</v>
      </c>
      <c r="D25" s="56">
        <v>13969.95</v>
      </c>
      <c r="E25" s="56">
        <v>0</v>
      </c>
      <c r="F25" s="56">
        <v>882.24799999999993</v>
      </c>
      <c r="G25" s="56">
        <v>23.096</v>
      </c>
      <c r="H25" s="56">
        <v>9748.9510000000009</v>
      </c>
      <c r="I25" s="56">
        <v>0</v>
      </c>
      <c r="J25" s="56">
        <f t="shared" si="2"/>
        <v>30478.551000000003</v>
      </c>
      <c r="K25" s="27"/>
    </row>
    <row r="26" spans="1:11" ht="13.5" customHeight="1" x14ac:dyDescent="0.25">
      <c r="A26" s="59" t="s">
        <v>5</v>
      </c>
      <c r="B26" s="56">
        <v>6694.15</v>
      </c>
      <c r="C26" s="56">
        <v>727.13699999999994</v>
      </c>
      <c r="D26" s="56">
        <v>19421.039000000001</v>
      </c>
      <c r="E26" s="56">
        <v>0</v>
      </c>
      <c r="F26" s="56">
        <v>880.96799999999996</v>
      </c>
      <c r="G26" s="56">
        <v>30.222999999999999</v>
      </c>
      <c r="H26" s="56">
        <v>10071.385</v>
      </c>
      <c r="I26" s="56">
        <v>0</v>
      </c>
      <c r="J26" s="56">
        <f t="shared" si="2"/>
        <v>37824.902000000002</v>
      </c>
      <c r="K26" s="27"/>
    </row>
    <row r="27" spans="1:11" ht="13.5" customHeight="1" x14ac:dyDescent="0.25">
      <c r="A27" s="59" t="s">
        <v>6</v>
      </c>
      <c r="B27" s="56">
        <v>8754.8459999999995</v>
      </c>
      <c r="C27" s="56">
        <v>803.84300000000007</v>
      </c>
      <c r="D27" s="56">
        <v>24959.129999999997</v>
      </c>
      <c r="E27" s="56">
        <v>0</v>
      </c>
      <c r="F27" s="56">
        <v>922.92599999999993</v>
      </c>
      <c r="G27" s="56">
        <v>83.346000000000004</v>
      </c>
      <c r="H27" s="56">
        <v>10690.063999999998</v>
      </c>
      <c r="I27" s="56">
        <v>0</v>
      </c>
      <c r="J27" s="56">
        <f t="shared" si="2"/>
        <v>46214.154999999992</v>
      </c>
      <c r="K27" s="27"/>
    </row>
    <row r="28" spans="1:11" ht="13.5" customHeight="1" x14ac:dyDescent="0.25">
      <c r="A28" s="59" t="s">
        <v>7</v>
      </c>
      <c r="B28" s="56">
        <v>9729.1310000000012</v>
      </c>
      <c r="C28" s="56">
        <v>710.71900000000005</v>
      </c>
      <c r="D28" s="56">
        <v>28520.771000000001</v>
      </c>
      <c r="E28" s="56">
        <v>0</v>
      </c>
      <c r="F28" s="56">
        <v>858.67399999999998</v>
      </c>
      <c r="G28" s="56">
        <v>100.173</v>
      </c>
      <c r="H28" s="56">
        <v>10970.544000000002</v>
      </c>
      <c r="I28" s="56">
        <v>0</v>
      </c>
      <c r="J28" s="56">
        <f t="shared" si="2"/>
        <v>50890.012000000002</v>
      </c>
      <c r="K28" s="27"/>
    </row>
    <row r="29" spans="1:11" ht="13.5" customHeight="1" x14ac:dyDescent="0.25">
      <c r="A29" s="59" t="s">
        <v>8</v>
      </c>
      <c r="B29" s="56">
        <v>9731.0670000000009</v>
      </c>
      <c r="C29" s="56">
        <v>748.97199999999998</v>
      </c>
      <c r="D29" s="56">
        <v>30869.734</v>
      </c>
      <c r="E29" s="56">
        <v>0</v>
      </c>
      <c r="F29" s="56">
        <v>888.32299999999998</v>
      </c>
      <c r="G29" s="56">
        <v>81.644000000000005</v>
      </c>
      <c r="H29" s="56">
        <v>10797.449000000001</v>
      </c>
      <c r="I29" s="56">
        <v>0</v>
      </c>
      <c r="J29" s="56">
        <f t="shared" si="2"/>
        <v>53117.188999999998</v>
      </c>
      <c r="K29" s="27"/>
    </row>
    <row r="30" spans="1:11" ht="13.5" customHeight="1" x14ac:dyDescent="0.25">
      <c r="A30" s="59" t="s">
        <v>9</v>
      </c>
      <c r="B30" s="56">
        <v>10099.677</v>
      </c>
      <c r="C30" s="56">
        <v>759.17899999999997</v>
      </c>
      <c r="D30" s="56">
        <v>30771.309000000001</v>
      </c>
      <c r="E30" s="56">
        <v>0</v>
      </c>
      <c r="F30" s="56">
        <v>940.82299999999998</v>
      </c>
      <c r="G30" s="56">
        <v>79.24199999999999</v>
      </c>
      <c r="H30" s="56">
        <v>11040.555999999999</v>
      </c>
      <c r="I30" s="56">
        <v>0</v>
      </c>
      <c r="J30" s="56">
        <f t="shared" si="2"/>
        <v>53690.785999999993</v>
      </c>
      <c r="K30" s="27"/>
    </row>
    <row r="31" spans="1:11" ht="13.5" customHeight="1" x14ac:dyDescent="0.25">
      <c r="A31" s="59" t="s">
        <v>10</v>
      </c>
      <c r="B31" s="56">
        <v>8967.3019999999997</v>
      </c>
      <c r="C31" s="56">
        <v>669.55099999999993</v>
      </c>
      <c r="D31" s="56">
        <v>26237.278999999999</v>
      </c>
      <c r="E31" s="56">
        <v>0</v>
      </c>
      <c r="F31" s="56">
        <v>880.58600000000001</v>
      </c>
      <c r="G31" s="56">
        <v>41.096000000000004</v>
      </c>
      <c r="H31" s="56">
        <v>9439.6229999999996</v>
      </c>
      <c r="I31" s="56">
        <v>0</v>
      </c>
      <c r="J31" s="56">
        <f t="shared" si="2"/>
        <v>46235.436999999998</v>
      </c>
      <c r="K31" s="27"/>
    </row>
    <row r="32" spans="1:11" ht="13.5" customHeight="1" x14ac:dyDescent="0.25">
      <c r="A32" s="59" t="s">
        <v>11</v>
      </c>
      <c r="B32" s="56">
        <v>8062.3559999999998</v>
      </c>
      <c r="C32" s="56">
        <v>709.197</v>
      </c>
      <c r="D32" s="56">
        <v>25771.883999999998</v>
      </c>
      <c r="E32" s="56">
        <v>0</v>
      </c>
      <c r="F32" s="56">
        <v>949.11799999999994</v>
      </c>
      <c r="G32" s="56">
        <v>32.581000000000003</v>
      </c>
      <c r="H32" s="56">
        <v>9710.6389999999992</v>
      </c>
      <c r="I32" s="56">
        <v>0</v>
      </c>
      <c r="J32" s="56">
        <f t="shared" si="2"/>
        <v>45235.774999999994</v>
      </c>
      <c r="K32" s="27"/>
    </row>
    <row r="33" spans="1:11" ht="13.5" customHeight="1" x14ac:dyDescent="0.25">
      <c r="A33" s="59" t="s">
        <v>12</v>
      </c>
      <c r="B33" s="56">
        <v>6409.1569999999992</v>
      </c>
      <c r="C33" s="56">
        <v>864.6049999999999</v>
      </c>
      <c r="D33" s="56">
        <v>19861.805</v>
      </c>
      <c r="E33" s="56">
        <v>0</v>
      </c>
      <c r="F33" s="56">
        <v>927.06200000000001</v>
      </c>
      <c r="G33" s="56">
        <v>24.172000000000001</v>
      </c>
      <c r="H33" s="56">
        <v>8960.143</v>
      </c>
      <c r="I33" s="56">
        <v>0</v>
      </c>
      <c r="J33" s="56">
        <f t="shared" si="2"/>
        <v>37046.944000000003</v>
      </c>
      <c r="K33" s="27"/>
    </row>
    <row r="34" spans="1:11" ht="13.5" customHeight="1" x14ac:dyDescent="0.25">
      <c r="A34" s="59" t="s">
        <v>13</v>
      </c>
      <c r="B34" s="56">
        <v>4975.5240000000003</v>
      </c>
      <c r="C34" s="56">
        <v>865.90499999999997</v>
      </c>
      <c r="D34" s="56">
        <v>14280.873</v>
      </c>
      <c r="E34" s="56">
        <v>0</v>
      </c>
      <c r="F34" s="56">
        <v>961.3549999999999</v>
      </c>
      <c r="G34" s="56">
        <v>21.959</v>
      </c>
      <c r="H34" s="56">
        <v>9070.0740000000005</v>
      </c>
      <c r="I34" s="56">
        <v>0</v>
      </c>
      <c r="J34" s="56">
        <f t="shared" si="2"/>
        <v>30175.69</v>
      </c>
      <c r="K34" s="27"/>
    </row>
    <row r="35" spans="1:11" ht="13.5" customHeight="1" x14ac:dyDescent="0.25">
      <c r="A35" s="225" t="s">
        <v>22</v>
      </c>
      <c r="B35" s="60">
        <f t="shared" ref="B35:J35" si="3">+SUM(B23:B34)</f>
        <v>87595.687999999995</v>
      </c>
      <c r="C35" s="60">
        <f t="shared" si="3"/>
        <v>8688.8719999999994</v>
      </c>
      <c r="D35" s="60">
        <f t="shared" si="3"/>
        <v>260756.15</v>
      </c>
      <c r="E35" s="60">
        <f t="shared" si="3"/>
        <v>0</v>
      </c>
      <c r="F35" s="60">
        <f t="shared" si="3"/>
        <v>10664.844000000001</v>
      </c>
      <c r="G35" s="60">
        <f t="shared" si="3"/>
        <v>555.70699999999999</v>
      </c>
      <c r="H35" s="60">
        <f t="shared" si="3"/>
        <v>117211.27300000002</v>
      </c>
      <c r="I35" s="60">
        <f t="shared" si="3"/>
        <v>0</v>
      </c>
      <c r="J35" s="60">
        <f t="shared" si="3"/>
        <v>485472.53399999993</v>
      </c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 codeName="Hoja60">
    <pageSetUpPr fitToPage="1"/>
  </sheetPr>
  <dimension ref="A1:K82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482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26"/>
      <c r="B4" s="607" t="s">
        <v>389</v>
      </c>
      <c r="C4" s="608"/>
      <c r="D4" s="608"/>
      <c r="E4" s="608"/>
      <c r="F4" s="608"/>
      <c r="G4" s="608"/>
      <c r="H4" s="608"/>
      <c r="I4" s="608"/>
      <c r="J4" s="609"/>
    </row>
    <row r="5" spans="1:11" ht="25.5" x14ac:dyDescent="0.25">
      <c r="A5" s="224" t="s">
        <v>0</v>
      </c>
      <c r="B5" s="470" t="s">
        <v>28</v>
      </c>
      <c r="C5" s="470" t="s">
        <v>30</v>
      </c>
      <c r="D5" s="470" t="s">
        <v>27</v>
      </c>
      <c r="E5" s="470" t="s">
        <v>29</v>
      </c>
      <c r="F5" s="470" t="s">
        <v>416</v>
      </c>
      <c r="G5" s="470" t="s">
        <v>417</v>
      </c>
      <c r="H5" s="470" t="s">
        <v>418</v>
      </c>
      <c r="I5" s="470" t="s">
        <v>419</v>
      </c>
      <c r="J5" s="470" t="s">
        <v>22</v>
      </c>
    </row>
    <row r="6" spans="1:11" ht="13.5" customHeight="1" x14ac:dyDescent="0.25">
      <c r="A6" s="59" t="s">
        <v>2</v>
      </c>
      <c r="B6" s="56">
        <v>1692.5820000000001</v>
      </c>
      <c r="C6" s="56">
        <v>35366.538</v>
      </c>
      <c r="D6" s="56">
        <v>17262.806</v>
      </c>
      <c r="E6" s="56">
        <v>0</v>
      </c>
      <c r="F6" s="56">
        <v>226.916</v>
      </c>
      <c r="G6" s="56">
        <v>0</v>
      </c>
      <c r="H6" s="56">
        <v>0</v>
      </c>
      <c r="I6" s="56">
        <v>0</v>
      </c>
      <c r="J6" s="56">
        <f>SUM(B6:I6)</f>
        <v>54548.842000000004</v>
      </c>
      <c r="K6" s="27"/>
    </row>
    <row r="7" spans="1:11" ht="13.5" customHeight="1" x14ac:dyDescent="0.25">
      <c r="A7" s="59" t="s">
        <v>3</v>
      </c>
      <c r="B7" s="56">
        <v>1473.78</v>
      </c>
      <c r="C7" s="56">
        <v>36060.250999999997</v>
      </c>
      <c r="D7" s="56">
        <v>11814.982</v>
      </c>
      <c r="E7" s="56">
        <v>0</v>
      </c>
      <c r="F7" s="56">
        <v>217.88399999999999</v>
      </c>
      <c r="G7" s="56">
        <v>0</v>
      </c>
      <c r="H7" s="56">
        <v>0</v>
      </c>
      <c r="I7" s="56">
        <v>0</v>
      </c>
      <c r="J7" s="56">
        <f t="shared" ref="J7:J17" si="0">SUM(B7:I7)</f>
        <v>49566.89699999999</v>
      </c>
      <c r="K7" s="27"/>
    </row>
    <row r="8" spans="1:11" ht="13.5" customHeight="1" x14ac:dyDescent="0.25">
      <c r="A8" s="59" t="s">
        <v>4</v>
      </c>
      <c r="B8" s="56">
        <v>1886.9269999999999</v>
      </c>
      <c r="C8" s="56">
        <v>38609.624000000003</v>
      </c>
      <c r="D8" s="56">
        <v>16048.547</v>
      </c>
      <c r="E8" s="56">
        <v>0</v>
      </c>
      <c r="F8" s="56">
        <v>234.452</v>
      </c>
      <c r="G8" s="56">
        <v>0</v>
      </c>
      <c r="H8" s="56">
        <v>0</v>
      </c>
      <c r="I8" s="56">
        <v>0</v>
      </c>
      <c r="J8" s="56">
        <f t="shared" si="0"/>
        <v>56779.55</v>
      </c>
      <c r="K8" s="27"/>
    </row>
    <row r="9" spans="1:11" ht="13.5" customHeight="1" x14ac:dyDescent="0.25">
      <c r="A9" s="59" t="s">
        <v>5</v>
      </c>
      <c r="B9" s="56">
        <v>1937.367</v>
      </c>
      <c r="C9" s="56">
        <v>39724.017999999996</v>
      </c>
      <c r="D9" s="56">
        <v>20249.039000000001</v>
      </c>
      <c r="E9" s="56">
        <v>0</v>
      </c>
      <c r="F9" s="56">
        <v>220.934</v>
      </c>
      <c r="G9" s="56">
        <v>0</v>
      </c>
      <c r="H9" s="56">
        <v>0</v>
      </c>
      <c r="I9" s="56">
        <v>0</v>
      </c>
      <c r="J9" s="56">
        <f t="shared" si="0"/>
        <v>62131.358</v>
      </c>
      <c r="K9" s="27"/>
    </row>
    <row r="10" spans="1:11" ht="13.5" customHeight="1" x14ac:dyDescent="0.25">
      <c r="A10" s="59" t="s">
        <v>6</v>
      </c>
      <c r="B10" s="56">
        <v>3462.087</v>
      </c>
      <c r="C10" s="56">
        <v>41904.142999999996</v>
      </c>
      <c r="D10" s="56">
        <v>46067.578000000001</v>
      </c>
      <c r="E10" s="56">
        <v>0</v>
      </c>
      <c r="F10" s="56">
        <v>215.06399999999999</v>
      </c>
      <c r="G10" s="56">
        <v>0</v>
      </c>
      <c r="H10" s="56">
        <v>0</v>
      </c>
      <c r="I10" s="56">
        <v>0</v>
      </c>
      <c r="J10" s="56">
        <f t="shared" si="0"/>
        <v>91648.871999999988</v>
      </c>
      <c r="K10" s="27"/>
    </row>
    <row r="11" spans="1:11" ht="13.5" customHeight="1" x14ac:dyDescent="0.25">
      <c r="A11" s="59" t="s">
        <v>7</v>
      </c>
      <c r="B11" s="56">
        <v>3409.1640000000002</v>
      </c>
      <c r="C11" s="56">
        <v>39710.718999999997</v>
      </c>
      <c r="D11" s="56">
        <v>43570.188999999998</v>
      </c>
      <c r="E11" s="56">
        <v>0</v>
      </c>
      <c r="F11" s="56">
        <v>217.77500000000001</v>
      </c>
      <c r="G11" s="56">
        <v>0</v>
      </c>
      <c r="H11" s="56">
        <v>0</v>
      </c>
      <c r="I11" s="56">
        <v>0</v>
      </c>
      <c r="J11" s="56">
        <f t="shared" si="0"/>
        <v>86907.84699999998</v>
      </c>
      <c r="K11" s="27"/>
    </row>
    <row r="12" spans="1:11" ht="13.5" customHeight="1" x14ac:dyDescent="0.25">
      <c r="A12" s="59" t="s">
        <v>8</v>
      </c>
      <c r="B12" s="56">
        <v>3066.4839999999999</v>
      </c>
      <c r="C12" s="56">
        <v>42601.41</v>
      </c>
      <c r="D12" s="56">
        <v>48235.385999999999</v>
      </c>
      <c r="E12" s="56">
        <v>0</v>
      </c>
      <c r="F12" s="56">
        <v>225.595</v>
      </c>
      <c r="G12" s="56">
        <v>0</v>
      </c>
      <c r="H12" s="56">
        <v>0</v>
      </c>
      <c r="I12" s="56">
        <v>0</v>
      </c>
      <c r="J12" s="56">
        <f t="shared" si="0"/>
        <v>94128.875</v>
      </c>
      <c r="K12" s="27"/>
    </row>
    <row r="13" spans="1:11" ht="13.5" customHeight="1" x14ac:dyDescent="0.25">
      <c r="A13" s="59" t="s">
        <v>9</v>
      </c>
      <c r="B13" s="56">
        <v>2488.654</v>
      </c>
      <c r="C13" s="56">
        <v>39761.58</v>
      </c>
      <c r="D13" s="56">
        <v>45387.735999999997</v>
      </c>
      <c r="E13" s="56">
        <v>0</v>
      </c>
      <c r="F13" s="56">
        <v>198.53</v>
      </c>
      <c r="G13" s="56">
        <v>0</v>
      </c>
      <c r="H13" s="56">
        <v>0</v>
      </c>
      <c r="I13" s="56">
        <v>0</v>
      </c>
      <c r="J13" s="56">
        <f t="shared" si="0"/>
        <v>87836.5</v>
      </c>
      <c r="K13" s="27"/>
    </row>
    <row r="14" spans="1:11" ht="13.5" customHeight="1" x14ac:dyDescent="0.25">
      <c r="A14" s="59" t="s">
        <v>10</v>
      </c>
      <c r="B14" s="56">
        <v>2151.569</v>
      </c>
      <c r="C14" s="56">
        <v>35844.03</v>
      </c>
      <c r="D14" s="56">
        <v>30187.065999999999</v>
      </c>
      <c r="E14" s="56">
        <v>0</v>
      </c>
      <c r="F14" s="56">
        <v>173.52699999999999</v>
      </c>
      <c r="G14" s="56">
        <v>0</v>
      </c>
      <c r="H14" s="56">
        <v>0</v>
      </c>
      <c r="I14" s="56">
        <v>0</v>
      </c>
      <c r="J14" s="56">
        <f t="shared" si="0"/>
        <v>68356.19200000001</v>
      </c>
      <c r="K14" s="27"/>
    </row>
    <row r="15" spans="1:11" ht="13.5" customHeight="1" x14ac:dyDescent="0.25">
      <c r="A15" s="59" t="s">
        <v>11</v>
      </c>
      <c r="B15" s="56">
        <v>2097.2730000000001</v>
      </c>
      <c r="C15" s="56">
        <v>37796.845999999998</v>
      </c>
      <c r="D15" s="56">
        <v>23221.701000000001</v>
      </c>
      <c r="E15" s="56">
        <v>0</v>
      </c>
      <c r="F15" s="56">
        <v>201.74700000000001</v>
      </c>
      <c r="G15" s="56">
        <v>0</v>
      </c>
      <c r="H15" s="56">
        <v>0</v>
      </c>
      <c r="I15" s="56">
        <v>0</v>
      </c>
      <c r="J15" s="56">
        <f t="shared" si="0"/>
        <v>63317.567000000003</v>
      </c>
      <c r="K15" s="27"/>
    </row>
    <row r="16" spans="1:11" ht="13.5" customHeight="1" x14ac:dyDescent="0.25">
      <c r="A16" s="59" t="s">
        <v>12</v>
      </c>
      <c r="B16" s="56">
        <v>1941.009</v>
      </c>
      <c r="C16" s="56">
        <v>36736.398000000001</v>
      </c>
      <c r="D16" s="56">
        <v>18058.063999999998</v>
      </c>
      <c r="E16" s="56">
        <v>0</v>
      </c>
      <c r="F16" s="56">
        <v>193.93100000000001</v>
      </c>
      <c r="G16" s="56">
        <v>0</v>
      </c>
      <c r="H16" s="56">
        <v>0</v>
      </c>
      <c r="I16" s="56">
        <v>0</v>
      </c>
      <c r="J16" s="56">
        <f t="shared" si="0"/>
        <v>56929.401999999995</v>
      </c>
      <c r="K16" s="27"/>
    </row>
    <row r="17" spans="1:11" ht="13.5" customHeight="1" x14ac:dyDescent="0.25">
      <c r="A17" s="59" t="s">
        <v>13</v>
      </c>
      <c r="B17" s="56">
        <v>1947.0609999999999</v>
      </c>
      <c r="C17" s="56">
        <v>35884.915999999997</v>
      </c>
      <c r="D17" s="56">
        <v>17660.425999999999</v>
      </c>
      <c r="E17" s="56">
        <v>0</v>
      </c>
      <c r="F17" s="56">
        <v>193.31800000000001</v>
      </c>
      <c r="G17" s="56">
        <v>0</v>
      </c>
      <c r="H17" s="56">
        <v>0</v>
      </c>
      <c r="I17" s="56">
        <v>0</v>
      </c>
      <c r="J17" s="56">
        <f t="shared" si="0"/>
        <v>55685.720999999998</v>
      </c>
      <c r="K17" s="27"/>
    </row>
    <row r="18" spans="1:11" ht="13.5" customHeight="1" x14ac:dyDescent="0.25">
      <c r="A18" s="225" t="s">
        <v>22</v>
      </c>
      <c r="B18" s="60">
        <f t="shared" ref="B18:G18" si="1">+SUM(B6:B17)</f>
        <v>27553.957000000002</v>
      </c>
      <c r="C18" s="60">
        <f t="shared" si="1"/>
        <v>460000.473</v>
      </c>
      <c r="D18" s="60">
        <f t="shared" si="1"/>
        <v>337763.52</v>
      </c>
      <c r="E18" s="60">
        <f t="shared" si="1"/>
        <v>0</v>
      </c>
      <c r="F18" s="60">
        <f t="shared" si="1"/>
        <v>2519.6730000000002</v>
      </c>
      <c r="G18" s="60">
        <f t="shared" si="1"/>
        <v>0</v>
      </c>
      <c r="H18" s="60">
        <f>+SUM(H6:H17)</f>
        <v>0</v>
      </c>
      <c r="I18" s="60">
        <f t="shared" ref="I18:J18" si="2">+SUM(I6:I17)</f>
        <v>0</v>
      </c>
      <c r="J18" s="60">
        <f t="shared" si="2"/>
        <v>827837.62300000002</v>
      </c>
    </row>
    <row r="19" spans="1:11" ht="13.5" customHeight="1" x14ac:dyDescent="0.25">
      <c r="H19" s="381"/>
    </row>
    <row r="20" spans="1:11" ht="13.5" customHeight="1" x14ac:dyDescent="0.25">
      <c r="H20" s="381"/>
    </row>
    <row r="21" spans="1:11" ht="15.75" customHeight="1" x14ac:dyDescent="0.25">
      <c r="A21" s="474"/>
      <c r="B21" s="474"/>
      <c r="C21" s="474"/>
      <c r="D21" s="474"/>
      <c r="E21" s="474"/>
      <c r="F21" s="474"/>
      <c r="G21" s="474"/>
      <c r="H21" s="474"/>
      <c r="I21" s="474"/>
      <c r="J21" s="474"/>
    </row>
    <row r="22" spans="1:11" x14ac:dyDescent="0.25">
      <c r="A22" s="475"/>
      <c r="B22" s="476"/>
      <c r="C22" s="476"/>
      <c r="D22" s="476"/>
      <c r="E22" s="476"/>
      <c r="F22" s="476"/>
      <c r="G22" s="476"/>
      <c r="H22" s="476"/>
      <c r="I22" s="476"/>
      <c r="J22" s="476"/>
    </row>
    <row r="23" spans="1:11" ht="13.5" customHeight="1" x14ac:dyDescent="0.25">
      <c r="A23" s="76"/>
      <c r="B23" s="473"/>
      <c r="C23" s="473"/>
      <c r="D23" s="473"/>
      <c r="E23" s="473"/>
      <c r="F23" s="473"/>
      <c r="G23" s="473"/>
      <c r="H23" s="473"/>
      <c r="I23" s="473"/>
      <c r="J23" s="473"/>
      <c r="K23" s="27"/>
    </row>
    <row r="24" spans="1:11" ht="13.5" customHeight="1" x14ac:dyDescent="0.25">
      <c r="A24" s="76"/>
      <c r="B24" s="473"/>
      <c r="C24" s="473"/>
      <c r="D24" s="473"/>
      <c r="E24" s="473"/>
      <c r="F24" s="473"/>
      <c r="G24" s="473"/>
      <c r="H24" s="473"/>
      <c r="I24" s="473"/>
      <c r="J24" s="473"/>
      <c r="K24" s="27"/>
    </row>
    <row r="25" spans="1:11" ht="13.5" customHeight="1" x14ac:dyDescent="0.25">
      <c r="A25" s="76"/>
      <c r="B25" s="473"/>
      <c r="C25" s="473"/>
      <c r="D25" s="473"/>
      <c r="E25" s="473"/>
      <c r="F25" s="473"/>
      <c r="G25" s="473"/>
      <c r="H25" s="473"/>
      <c r="I25" s="473"/>
      <c r="J25" s="473"/>
      <c r="K25" s="27"/>
    </row>
    <row r="26" spans="1:11" ht="13.5" customHeight="1" x14ac:dyDescent="0.25">
      <c r="A26" s="76"/>
      <c r="B26" s="473"/>
      <c r="C26" s="473"/>
      <c r="D26" s="473"/>
      <c r="E26" s="473"/>
      <c r="F26" s="473"/>
      <c r="G26" s="473"/>
      <c r="H26" s="473"/>
      <c r="I26" s="473"/>
      <c r="J26" s="473"/>
      <c r="K26" s="27"/>
    </row>
    <row r="27" spans="1:11" ht="13.5" customHeight="1" x14ac:dyDescent="0.25">
      <c r="A27" s="76"/>
      <c r="B27" s="473"/>
      <c r="C27" s="473"/>
      <c r="D27" s="473"/>
      <c r="E27" s="473"/>
      <c r="F27" s="473"/>
      <c r="G27" s="473"/>
      <c r="H27" s="473"/>
      <c r="I27" s="473"/>
      <c r="J27" s="473"/>
      <c r="K27" s="27"/>
    </row>
    <row r="28" spans="1:11" ht="13.5" customHeight="1" x14ac:dyDescent="0.25">
      <c r="A28" s="76"/>
      <c r="B28" s="473"/>
      <c r="C28" s="473"/>
      <c r="D28" s="473"/>
      <c r="E28" s="473"/>
      <c r="F28" s="473"/>
      <c r="G28" s="473"/>
      <c r="H28" s="473"/>
      <c r="I28" s="473"/>
      <c r="J28" s="473"/>
      <c r="K28" s="27"/>
    </row>
    <row r="29" spans="1:11" ht="13.5" customHeight="1" x14ac:dyDescent="0.25">
      <c r="A29" s="76"/>
      <c r="B29" s="473"/>
      <c r="C29" s="473"/>
      <c r="D29" s="473"/>
      <c r="E29" s="473"/>
      <c r="F29" s="473"/>
      <c r="G29" s="473"/>
      <c r="H29" s="473"/>
      <c r="I29" s="473"/>
      <c r="J29" s="473"/>
      <c r="K29" s="27"/>
    </row>
    <row r="30" spans="1:11" ht="13.5" customHeight="1" x14ac:dyDescent="0.25">
      <c r="A30" s="76"/>
      <c r="B30" s="473"/>
      <c r="C30" s="473"/>
      <c r="D30" s="473"/>
      <c r="E30" s="473"/>
      <c r="F30" s="473"/>
      <c r="G30" s="473"/>
      <c r="H30" s="473"/>
      <c r="I30" s="473"/>
      <c r="J30" s="473"/>
      <c r="K30" s="27"/>
    </row>
    <row r="31" spans="1:11" ht="13.5" customHeight="1" x14ac:dyDescent="0.25">
      <c r="A31" s="76"/>
      <c r="B31" s="473"/>
      <c r="C31" s="473"/>
      <c r="D31" s="473"/>
      <c r="E31" s="473"/>
      <c r="F31" s="473"/>
      <c r="G31" s="473"/>
      <c r="H31" s="473"/>
      <c r="I31" s="473"/>
      <c r="J31" s="473"/>
      <c r="K31" s="27"/>
    </row>
    <row r="32" spans="1:11" ht="13.5" customHeight="1" x14ac:dyDescent="0.25">
      <c r="A32" s="76"/>
      <c r="B32" s="473"/>
      <c r="C32" s="473"/>
      <c r="D32" s="473"/>
      <c r="E32" s="473"/>
      <c r="F32" s="473"/>
      <c r="G32" s="473"/>
      <c r="H32" s="473"/>
      <c r="I32" s="473"/>
      <c r="J32" s="473"/>
      <c r="K32" s="27"/>
    </row>
    <row r="33" spans="1:11" ht="13.5" customHeight="1" x14ac:dyDescent="0.25">
      <c r="A33" s="76"/>
      <c r="B33" s="473"/>
      <c r="C33" s="473"/>
      <c r="D33" s="473"/>
      <c r="E33" s="473"/>
      <c r="F33" s="473"/>
      <c r="G33" s="473"/>
      <c r="H33" s="473"/>
      <c r="I33" s="473"/>
      <c r="J33" s="473"/>
      <c r="K33" s="27"/>
    </row>
    <row r="34" spans="1:11" ht="13.5" customHeight="1" x14ac:dyDescent="0.25">
      <c r="A34" s="76"/>
      <c r="B34" s="473"/>
      <c r="C34" s="473"/>
      <c r="D34" s="473"/>
      <c r="E34" s="473"/>
      <c r="F34" s="473"/>
      <c r="G34" s="473"/>
      <c r="H34" s="473"/>
      <c r="I34" s="473"/>
      <c r="J34" s="473"/>
      <c r="K34" s="27"/>
    </row>
    <row r="35" spans="1:11" ht="13.5" customHeight="1" x14ac:dyDescent="0.25">
      <c r="A35" s="474"/>
      <c r="B35" s="474"/>
      <c r="C35" s="474"/>
      <c r="D35" s="474"/>
      <c r="E35" s="474"/>
      <c r="F35" s="474"/>
      <c r="G35" s="474"/>
      <c r="H35" s="474"/>
      <c r="I35" s="474"/>
      <c r="J35" s="474"/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J112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25" customWidth="1"/>
    <col min="7" max="7" width="11.42578125" style="8"/>
    <col min="8" max="8" width="13.85546875" style="8" bestFit="1" customWidth="1"/>
    <col min="9" max="16384" width="11.42578125" style="8"/>
  </cols>
  <sheetData>
    <row r="1" spans="2:10" x14ac:dyDescent="0.25">
      <c r="B1" s="13" t="s">
        <v>475</v>
      </c>
      <c r="C1" s="9"/>
      <c r="D1" s="9"/>
      <c r="E1" s="9"/>
      <c r="F1" s="324"/>
    </row>
    <row r="2" spans="2:10" x14ac:dyDescent="0.25">
      <c r="B2" s="9"/>
      <c r="C2" s="9"/>
      <c r="D2" s="9"/>
      <c r="E2" s="9"/>
      <c r="F2" s="324"/>
    </row>
    <row r="3" spans="2:10" x14ac:dyDescent="0.25">
      <c r="B3" s="9"/>
      <c r="C3" s="9"/>
      <c r="D3" s="9"/>
      <c r="E3" s="9"/>
      <c r="F3" s="324"/>
    </row>
    <row r="4" spans="2:10" x14ac:dyDescent="0.25">
      <c r="B4" s="11" t="s">
        <v>77</v>
      </c>
      <c r="C4" s="9"/>
      <c r="D4" s="9"/>
      <c r="E4" s="9"/>
      <c r="F4" s="324"/>
    </row>
    <row r="5" spans="2:10" ht="14.25" thickBot="1" x14ac:dyDescent="0.3">
      <c r="B5" s="9"/>
      <c r="C5" s="9"/>
      <c r="D5" s="9"/>
      <c r="E5" s="9"/>
      <c r="F5" s="324"/>
    </row>
    <row r="6" spans="2:10" ht="14.25" thickBot="1" x14ac:dyDescent="0.3">
      <c r="B6" s="449" t="s">
        <v>78</v>
      </c>
      <c r="C6" s="450"/>
      <c r="D6" s="451" t="s">
        <v>79</v>
      </c>
      <c r="E6" s="450"/>
      <c r="F6" s="452"/>
    </row>
    <row r="7" spans="2:10" ht="14.25" thickBot="1" x14ac:dyDescent="0.3">
      <c r="B7" s="453" t="s">
        <v>80</v>
      </c>
      <c r="C7" s="454" t="s">
        <v>186</v>
      </c>
      <c r="D7" s="454" t="s">
        <v>185</v>
      </c>
      <c r="E7" s="454" t="s">
        <v>187</v>
      </c>
      <c r="F7" s="454" t="s">
        <v>15</v>
      </c>
    </row>
    <row r="8" spans="2:10" ht="14.25" thickBot="1" x14ac:dyDescent="0.3">
      <c r="B8" s="349" t="s">
        <v>23</v>
      </c>
      <c r="C8" s="359">
        <f>SUM(C9:C13)</f>
        <v>178370.63199999998</v>
      </c>
      <c r="D8" s="359">
        <f t="shared" ref="D8:E8" si="0">SUM(D9:D13)</f>
        <v>303666.73900000006</v>
      </c>
      <c r="E8" s="359">
        <f t="shared" si="0"/>
        <v>523918.69300000009</v>
      </c>
      <c r="F8" s="359">
        <f>SUM(F9:F13)</f>
        <v>1005956.0640000002</v>
      </c>
      <c r="H8" s="478"/>
      <c r="J8" s="521"/>
    </row>
    <row r="9" spans="2:10" ht="14.25" x14ac:dyDescent="0.3">
      <c r="B9" s="351" t="s">
        <v>333</v>
      </c>
      <c r="C9" s="456">
        <f>+'7'!$N6</f>
        <v>148.09699999999998</v>
      </c>
      <c r="D9" s="456">
        <f>+'8'!$N6</f>
        <v>0</v>
      </c>
      <c r="E9" s="456">
        <f>+'9'!$N6</f>
        <v>0</v>
      </c>
      <c r="F9" s="457">
        <f>SUM(C9:E9)</f>
        <v>148.09699999999998</v>
      </c>
      <c r="H9" s="477"/>
      <c r="J9" s="521"/>
    </row>
    <row r="10" spans="2:10" ht="14.25" x14ac:dyDescent="0.3">
      <c r="B10" s="383" t="s">
        <v>373</v>
      </c>
      <c r="C10" s="456">
        <f>+'7'!$N7</f>
        <v>68478.066999999995</v>
      </c>
      <c r="D10" s="456">
        <f>+'8'!$N7</f>
        <v>208697.25800000003</v>
      </c>
      <c r="E10" s="456">
        <f>+'9'!$N7</f>
        <v>0</v>
      </c>
      <c r="F10" s="457">
        <f t="shared" ref="F10:F85" si="1">SUM(C10:E10)</f>
        <v>277175.32500000001</v>
      </c>
      <c r="H10" s="477"/>
      <c r="J10" s="521"/>
    </row>
    <row r="11" spans="2:10" ht="14.25" x14ac:dyDescent="0.3">
      <c r="B11" s="383" t="s">
        <v>378</v>
      </c>
      <c r="C11" s="456">
        <f>+'7'!$N8</f>
        <v>0</v>
      </c>
      <c r="D11" s="456">
        <f>+'8'!$N8</f>
        <v>0</v>
      </c>
      <c r="E11" s="456">
        <f>+'9'!$N8</f>
        <v>220347.55600000004</v>
      </c>
      <c r="F11" s="457">
        <f t="shared" si="1"/>
        <v>220347.55600000004</v>
      </c>
      <c r="H11" s="477"/>
      <c r="J11" s="521"/>
    </row>
    <row r="12" spans="2:10" ht="14.25" x14ac:dyDescent="0.3">
      <c r="B12" s="383" t="s">
        <v>334</v>
      </c>
      <c r="C12" s="456">
        <f>+'7'!$N9</f>
        <v>109744.46800000001</v>
      </c>
      <c r="D12" s="456">
        <f>+'8'!$N9</f>
        <v>94969.481</v>
      </c>
      <c r="E12" s="456">
        <f>+'9'!$N9</f>
        <v>0</v>
      </c>
      <c r="F12" s="457">
        <f t="shared" si="1"/>
        <v>204713.94900000002</v>
      </c>
      <c r="H12" s="477"/>
      <c r="J12" s="521"/>
    </row>
    <row r="13" spans="2:10" ht="15" thickBot="1" x14ac:dyDescent="0.35">
      <c r="B13" s="383" t="s">
        <v>335</v>
      </c>
      <c r="C13" s="456">
        <f>+'7'!$N10</f>
        <v>0</v>
      </c>
      <c r="D13" s="456">
        <f>+'8'!$N10</f>
        <v>0</v>
      </c>
      <c r="E13" s="456">
        <f>+'9'!$N10</f>
        <v>303571.13700000005</v>
      </c>
      <c r="F13" s="457">
        <f t="shared" si="1"/>
        <v>303571.13700000005</v>
      </c>
      <c r="H13" s="477"/>
      <c r="J13" s="521"/>
    </row>
    <row r="14" spans="2:10" ht="14.25" thickBot="1" x14ac:dyDescent="0.3">
      <c r="B14" s="349" t="s">
        <v>336</v>
      </c>
      <c r="C14" s="359">
        <f>SUM(C15:C31)</f>
        <v>2409542.6009999998</v>
      </c>
      <c r="D14" s="359">
        <f t="shared" ref="D14:F14" si="2">SUM(D15:D31)</f>
        <v>2043837.2549999999</v>
      </c>
      <c r="E14" s="359">
        <f t="shared" si="2"/>
        <v>0</v>
      </c>
      <c r="F14" s="359">
        <f t="shared" si="2"/>
        <v>4453379.8559999987</v>
      </c>
      <c r="H14" s="478"/>
      <c r="J14" s="521"/>
    </row>
    <row r="15" spans="2:10" ht="14.25" x14ac:dyDescent="0.3">
      <c r="B15" s="351" t="s">
        <v>387</v>
      </c>
      <c r="C15" s="456">
        <f>+'7'!$N12</f>
        <v>0</v>
      </c>
      <c r="D15" s="456">
        <f>+'8'!$N12</f>
        <v>0</v>
      </c>
      <c r="E15" s="456">
        <f>+'9'!$N12</f>
        <v>0</v>
      </c>
      <c r="F15" s="457">
        <f t="shared" si="1"/>
        <v>0</v>
      </c>
      <c r="H15" s="477"/>
      <c r="J15" s="521"/>
    </row>
    <row r="16" spans="2:10" ht="14.25" x14ac:dyDescent="0.3">
      <c r="B16" s="351" t="s">
        <v>337</v>
      </c>
      <c r="C16" s="456">
        <f>+'7'!$N13</f>
        <v>0</v>
      </c>
      <c r="D16" s="456">
        <f>+'8'!$N13</f>
        <v>0</v>
      </c>
      <c r="E16" s="456">
        <f>+'9'!$N13</f>
        <v>0</v>
      </c>
      <c r="F16" s="457">
        <f t="shared" si="1"/>
        <v>0</v>
      </c>
      <c r="H16" s="477"/>
      <c r="J16" s="521"/>
    </row>
    <row r="17" spans="2:10" ht="14.25" x14ac:dyDescent="0.3">
      <c r="B17" s="383" t="s">
        <v>338</v>
      </c>
      <c r="C17" s="456">
        <f>+'7'!$N14</f>
        <v>0</v>
      </c>
      <c r="D17" s="456">
        <f>+'8'!$N14</f>
        <v>0</v>
      </c>
      <c r="E17" s="456">
        <f>+'9'!$N14</f>
        <v>0</v>
      </c>
      <c r="F17" s="457">
        <f t="shared" si="1"/>
        <v>0</v>
      </c>
      <c r="H17" s="477"/>
      <c r="J17" s="521"/>
    </row>
    <row r="18" spans="2:10" ht="14.25" x14ac:dyDescent="0.3">
      <c r="B18" s="383" t="s">
        <v>339</v>
      </c>
      <c r="C18" s="456">
        <f>+'7'!$N15</f>
        <v>0</v>
      </c>
      <c r="D18" s="456">
        <f>+'8'!$N15</f>
        <v>0</v>
      </c>
      <c r="E18" s="456">
        <f>+'9'!$N15</f>
        <v>0</v>
      </c>
      <c r="F18" s="457">
        <f t="shared" si="1"/>
        <v>0</v>
      </c>
      <c r="H18" s="477"/>
      <c r="J18" s="521"/>
    </row>
    <row r="19" spans="2:10" ht="14.25" x14ac:dyDescent="0.3">
      <c r="B19" s="383" t="s">
        <v>340</v>
      </c>
      <c r="C19" s="456">
        <f>+'7'!$N16</f>
        <v>0</v>
      </c>
      <c r="D19" s="456">
        <f>+'8'!$N16</f>
        <v>0</v>
      </c>
      <c r="E19" s="456">
        <f>+'9'!$N16</f>
        <v>0</v>
      </c>
      <c r="F19" s="457">
        <f t="shared" si="1"/>
        <v>0</v>
      </c>
      <c r="H19" s="477"/>
      <c r="J19" s="521"/>
    </row>
    <row r="20" spans="2:10" ht="14.25" x14ac:dyDescent="0.3">
      <c r="B20" s="383" t="s">
        <v>341</v>
      </c>
      <c r="C20" s="456">
        <f>+'7'!$N17</f>
        <v>0</v>
      </c>
      <c r="D20" s="456">
        <f>+'8'!$N17</f>
        <v>0</v>
      </c>
      <c r="E20" s="456">
        <f>+'9'!$N17</f>
        <v>0</v>
      </c>
      <c r="F20" s="457">
        <f t="shared" si="1"/>
        <v>0</v>
      </c>
      <c r="H20" s="477"/>
      <c r="J20" s="521"/>
    </row>
    <row r="21" spans="2:10" ht="14.25" x14ac:dyDescent="0.3">
      <c r="B21" s="448" t="s">
        <v>431</v>
      </c>
      <c r="C21" s="456">
        <f>+'7'!$N18</f>
        <v>954482.71499999985</v>
      </c>
      <c r="D21" s="456">
        <f>+'8'!$N18</f>
        <v>0</v>
      </c>
      <c r="E21" s="456">
        <f>+'9'!$N18</f>
        <v>0</v>
      </c>
      <c r="F21" s="457">
        <f t="shared" si="1"/>
        <v>954482.71499999985</v>
      </c>
      <c r="H21" s="477"/>
      <c r="J21" s="521"/>
    </row>
    <row r="22" spans="2:10" ht="14.25" x14ac:dyDescent="0.3">
      <c r="B22" s="448" t="s">
        <v>432</v>
      </c>
      <c r="C22" s="456">
        <f>+'7'!$N19</f>
        <v>436059.33400000009</v>
      </c>
      <c r="D22" s="456">
        <f>+'8'!$N19</f>
        <v>0</v>
      </c>
      <c r="E22" s="456">
        <f>+'9'!$N19</f>
        <v>0</v>
      </c>
      <c r="F22" s="457">
        <f t="shared" si="1"/>
        <v>436059.33400000009</v>
      </c>
      <c r="H22" s="477"/>
      <c r="J22" s="521"/>
    </row>
    <row r="23" spans="2:10" ht="14.25" x14ac:dyDescent="0.3">
      <c r="B23" s="448" t="s">
        <v>433</v>
      </c>
      <c r="C23" s="456">
        <f>+'7'!$N20</f>
        <v>840357.19000000018</v>
      </c>
      <c r="D23" s="456">
        <f>+'8'!$N20</f>
        <v>1457644.1949999998</v>
      </c>
      <c r="E23" s="456">
        <f>+'9'!$N20</f>
        <v>0</v>
      </c>
      <c r="F23" s="457">
        <f t="shared" si="1"/>
        <v>2298001.3849999998</v>
      </c>
      <c r="H23" s="477"/>
      <c r="J23" s="521"/>
    </row>
    <row r="24" spans="2:10" ht="14.25" x14ac:dyDescent="0.3">
      <c r="B24" s="448" t="s">
        <v>434</v>
      </c>
      <c r="C24" s="456">
        <f>+'7'!$N21</f>
        <v>108902.36899999999</v>
      </c>
      <c r="D24" s="456">
        <f>+'8'!$N21</f>
        <v>586193.05999999994</v>
      </c>
      <c r="E24" s="456">
        <f>+'9'!$N21</f>
        <v>0</v>
      </c>
      <c r="F24" s="457">
        <f t="shared" si="1"/>
        <v>695095.42899999989</v>
      </c>
      <c r="H24" s="477"/>
      <c r="J24" s="521"/>
    </row>
    <row r="25" spans="2:10" ht="14.25" x14ac:dyDescent="0.3">
      <c r="B25" s="448" t="s">
        <v>459</v>
      </c>
      <c r="C25" s="456">
        <f>+'7'!$N22</f>
        <v>0</v>
      </c>
      <c r="D25" s="456">
        <f>+'8'!$N22</f>
        <v>0</v>
      </c>
      <c r="E25" s="456">
        <f>+'9'!$N22</f>
        <v>0</v>
      </c>
      <c r="F25" s="457">
        <f t="shared" ref="F25:F27" si="3">SUM(C25:E25)</f>
        <v>0</v>
      </c>
      <c r="H25" s="477"/>
      <c r="J25" s="521"/>
    </row>
    <row r="26" spans="2:10" ht="14.25" x14ac:dyDescent="0.3">
      <c r="B26" s="448" t="s">
        <v>460</v>
      </c>
      <c r="C26" s="456">
        <f>+'7'!$N23</f>
        <v>0</v>
      </c>
      <c r="D26" s="456">
        <f>+'8'!$N23</f>
        <v>0</v>
      </c>
      <c r="E26" s="456">
        <f>+'9'!$N23</f>
        <v>0</v>
      </c>
      <c r="F26" s="457">
        <f t="shared" si="3"/>
        <v>0</v>
      </c>
      <c r="H26" s="477"/>
      <c r="J26" s="521"/>
    </row>
    <row r="27" spans="2:10" ht="14.25" x14ac:dyDescent="0.3">
      <c r="B27" s="448" t="s">
        <v>456</v>
      </c>
      <c r="C27" s="456">
        <f>+'7'!$N24</f>
        <v>0</v>
      </c>
      <c r="D27" s="456">
        <f>+'8'!$N24</f>
        <v>0</v>
      </c>
      <c r="E27" s="456">
        <f>+'9'!$N24</f>
        <v>0</v>
      </c>
      <c r="F27" s="457">
        <f t="shared" si="3"/>
        <v>0</v>
      </c>
      <c r="H27" s="477"/>
      <c r="J27" s="521"/>
    </row>
    <row r="28" spans="2:10" ht="14.25" x14ac:dyDescent="0.3">
      <c r="B28" s="448" t="s">
        <v>435</v>
      </c>
      <c r="C28" s="456">
        <f>+'7'!$N25</f>
        <v>0</v>
      </c>
      <c r="D28" s="456">
        <f>+'8'!$N25</f>
        <v>0</v>
      </c>
      <c r="E28" s="456">
        <f>+'9'!$N25</f>
        <v>0</v>
      </c>
      <c r="F28" s="457">
        <f t="shared" si="1"/>
        <v>0</v>
      </c>
      <c r="H28" s="477"/>
      <c r="J28" s="521"/>
    </row>
    <row r="29" spans="2:10" ht="14.25" x14ac:dyDescent="0.3">
      <c r="B29" s="383" t="s">
        <v>465</v>
      </c>
      <c r="C29" s="456">
        <f>+'7'!$N26</f>
        <v>0</v>
      </c>
      <c r="D29" s="456">
        <f>+'8'!$N26</f>
        <v>0</v>
      </c>
      <c r="E29" s="456">
        <f>+'9'!$N26</f>
        <v>0</v>
      </c>
      <c r="F29" s="457">
        <f t="shared" ref="F29:F31" si="4">SUM(C29:E29)</f>
        <v>0</v>
      </c>
      <c r="H29" s="477"/>
      <c r="J29" s="521"/>
    </row>
    <row r="30" spans="2:10" ht="14.25" x14ac:dyDescent="0.3">
      <c r="B30" s="383" t="s">
        <v>466</v>
      </c>
      <c r="C30" s="456">
        <f>+'7'!$N27</f>
        <v>66171.312000000005</v>
      </c>
      <c r="D30" s="456">
        <f>+'8'!$N27</f>
        <v>0</v>
      </c>
      <c r="E30" s="456">
        <f>+'9'!$N27</f>
        <v>0</v>
      </c>
      <c r="F30" s="457">
        <f t="shared" si="4"/>
        <v>66171.312000000005</v>
      </c>
      <c r="H30" s="477"/>
      <c r="J30" s="521"/>
    </row>
    <row r="31" spans="2:10" ht="15" thickBot="1" x14ac:dyDescent="0.35">
      <c r="B31" s="515" t="s">
        <v>467</v>
      </c>
      <c r="C31" s="456">
        <f>+'7'!$N28</f>
        <v>3569.6810000000005</v>
      </c>
      <c r="D31" s="456">
        <f>+'8'!$N28</f>
        <v>0</v>
      </c>
      <c r="E31" s="456">
        <f>+'9'!$N28</f>
        <v>0</v>
      </c>
      <c r="F31" s="457">
        <f t="shared" si="4"/>
        <v>3569.6810000000005</v>
      </c>
      <c r="H31" s="477"/>
      <c r="J31" s="521"/>
    </row>
    <row r="32" spans="2:10" ht="14.25" thickBot="1" x14ac:dyDescent="0.3">
      <c r="B32" s="349" t="s">
        <v>24</v>
      </c>
      <c r="C32" s="359">
        <f t="shared" ref="C32" si="5">SUM(C33:C36)</f>
        <v>576090.60599999991</v>
      </c>
      <c r="D32" s="359">
        <f t="shared" ref="D32:E32" si="6">SUM(D33:D36)</f>
        <v>493940.84499999997</v>
      </c>
      <c r="E32" s="359">
        <f t="shared" si="6"/>
        <v>26391.495999999999</v>
      </c>
      <c r="F32" s="359">
        <f>SUM(F33:F36)</f>
        <v>1096422.9469999999</v>
      </c>
      <c r="H32" s="478"/>
      <c r="J32" s="521"/>
    </row>
    <row r="33" spans="2:10" ht="14.25" x14ac:dyDescent="0.3">
      <c r="B33" s="351" t="s">
        <v>342</v>
      </c>
      <c r="C33" s="456">
        <f>+'7'!$N30</f>
        <v>0</v>
      </c>
      <c r="D33" s="456">
        <f>+'8'!$N30</f>
        <v>0</v>
      </c>
      <c r="E33" s="456">
        <f>+'9'!$N30</f>
        <v>0</v>
      </c>
      <c r="F33" s="457">
        <f t="shared" si="1"/>
        <v>0</v>
      </c>
      <c r="H33" s="477"/>
      <c r="J33" s="521"/>
    </row>
    <row r="34" spans="2:10" ht="14.25" x14ac:dyDescent="0.3">
      <c r="B34" s="351" t="s">
        <v>343</v>
      </c>
      <c r="C34" s="456">
        <f>+'7'!$N31</f>
        <v>0</v>
      </c>
      <c r="D34" s="456">
        <f>+'8'!$N31</f>
        <v>0</v>
      </c>
      <c r="E34" s="456">
        <f>+'9'!$N31</f>
        <v>0</v>
      </c>
      <c r="F34" s="457">
        <f t="shared" si="1"/>
        <v>0</v>
      </c>
      <c r="H34" s="477"/>
      <c r="J34" s="521"/>
    </row>
    <row r="35" spans="2:10" ht="14.25" x14ac:dyDescent="0.3">
      <c r="B35" s="351" t="s">
        <v>24</v>
      </c>
      <c r="C35" s="456">
        <f>+'7'!$N32</f>
        <v>66691.561999999991</v>
      </c>
      <c r="D35" s="456">
        <f>+'8'!$N32</f>
        <v>113445.512</v>
      </c>
      <c r="E35" s="456">
        <f>+'9'!$N32</f>
        <v>0</v>
      </c>
      <c r="F35" s="457">
        <f t="shared" si="1"/>
        <v>180137.07399999999</v>
      </c>
      <c r="H35" s="477"/>
      <c r="J35" s="521"/>
    </row>
    <row r="36" spans="2:10" ht="15" thickBot="1" x14ac:dyDescent="0.35">
      <c r="B36" s="351" t="s">
        <v>439</v>
      </c>
      <c r="C36" s="456">
        <f>+'7'!$N33</f>
        <v>509399.04399999994</v>
      </c>
      <c r="D36" s="456">
        <f>+'8'!$N33</f>
        <v>380495.33299999998</v>
      </c>
      <c r="E36" s="456">
        <f>+'9'!$N33</f>
        <v>26391.495999999999</v>
      </c>
      <c r="F36" s="457">
        <f t="shared" si="1"/>
        <v>916285.87299999991</v>
      </c>
      <c r="H36" s="477"/>
      <c r="J36" s="521"/>
    </row>
    <row r="37" spans="2:10" ht="14.25" thickBot="1" x14ac:dyDescent="0.3">
      <c r="B37" s="349" t="s">
        <v>344</v>
      </c>
      <c r="C37" s="359">
        <f>SUM(C38:C50)</f>
        <v>1732566.9749999999</v>
      </c>
      <c r="D37" s="359">
        <f t="shared" ref="D37:F37" si="7">SUM(D38:D50)</f>
        <v>1953307.558</v>
      </c>
      <c r="E37" s="359">
        <f t="shared" si="7"/>
        <v>53867.169000000002</v>
      </c>
      <c r="F37" s="359">
        <f t="shared" si="7"/>
        <v>3739741.7019999996</v>
      </c>
      <c r="H37" s="478"/>
      <c r="J37" s="521"/>
    </row>
    <row r="38" spans="2:10" ht="14.25" x14ac:dyDescent="0.3">
      <c r="B38" s="351" t="s">
        <v>374</v>
      </c>
      <c r="C38" s="456">
        <f>+'7'!$N35</f>
        <v>1430.3979999999997</v>
      </c>
      <c r="D38" s="456">
        <f>+'8'!$N35</f>
        <v>53994.125999999997</v>
      </c>
      <c r="E38" s="456">
        <f>+'9'!$N35</f>
        <v>0</v>
      </c>
      <c r="F38" s="457">
        <f t="shared" si="1"/>
        <v>55424.523999999998</v>
      </c>
      <c r="H38" s="477"/>
      <c r="J38" s="521"/>
    </row>
    <row r="39" spans="2:10" ht="14.25" x14ac:dyDescent="0.3">
      <c r="B39" s="351" t="s">
        <v>307</v>
      </c>
      <c r="C39" s="456">
        <f>+'7'!$N36</f>
        <v>0</v>
      </c>
      <c r="D39" s="456">
        <f>+'8'!$N36</f>
        <v>0</v>
      </c>
      <c r="E39" s="456">
        <f>+'9'!$N36</f>
        <v>0</v>
      </c>
      <c r="F39" s="457">
        <f t="shared" si="1"/>
        <v>0</v>
      </c>
      <c r="H39" s="477"/>
      <c r="J39" s="521"/>
    </row>
    <row r="40" spans="2:10" ht="14.25" x14ac:dyDescent="0.3">
      <c r="B40" s="351" t="s">
        <v>345</v>
      </c>
      <c r="C40" s="456">
        <f>+'7'!$N37</f>
        <v>15748.304999999989</v>
      </c>
      <c r="D40" s="456">
        <f>+'8'!$N37</f>
        <v>15846.580999999996</v>
      </c>
      <c r="E40" s="456">
        <f>+'9'!$N37</f>
        <v>0</v>
      </c>
      <c r="F40" s="457">
        <f t="shared" si="1"/>
        <v>31594.885999999984</v>
      </c>
      <c r="H40" s="477"/>
      <c r="J40" s="521"/>
    </row>
    <row r="41" spans="2:10" ht="14.25" x14ac:dyDescent="0.3">
      <c r="B41" s="351" t="s">
        <v>346</v>
      </c>
      <c r="C41" s="456">
        <f>+'7'!$N38</f>
        <v>0</v>
      </c>
      <c r="D41" s="456">
        <f>+'8'!$N38</f>
        <v>0</v>
      </c>
      <c r="E41" s="456">
        <f>+'9'!$N38</f>
        <v>0</v>
      </c>
      <c r="F41" s="457">
        <f t="shared" si="1"/>
        <v>0</v>
      </c>
      <c r="H41" s="477"/>
      <c r="J41" s="521"/>
    </row>
    <row r="42" spans="2:10" ht="14.25" x14ac:dyDescent="0.3">
      <c r="B42" s="351" t="s">
        <v>461</v>
      </c>
      <c r="C42" s="456">
        <f>+'7'!$N39</f>
        <v>0</v>
      </c>
      <c r="D42" s="456">
        <f>+'8'!$N39</f>
        <v>0</v>
      </c>
      <c r="E42" s="456">
        <f>+'9'!$N39</f>
        <v>0</v>
      </c>
      <c r="F42" s="457">
        <f t="shared" ref="F42:F44" si="8">SUM(C42:E42)</f>
        <v>0</v>
      </c>
      <c r="H42" s="477"/>
      <c r="J42" s="521"/>
    </row>
    <row r="43" spans="2:10" ht="14.25" x14ac:dyDescent="0.3">
      <c r="B43" s="351" t="s">
        <v>462</v>
      </c>
      <c r="C43" s="456">
        <f>+'7'!$N40</f>
        <v>0</v>
      </c>
      <c r="D43" s="456">
        <f>+'8'!$N40</f>
        <v>0</v>
      </c>
      <c r="E43" s="456">
        <f>+'9'!$N40</f>
        <v>0</v>
      </c>
      <c r="F43" s="457">
        <f t="shared" si="8"/>
        <v>0</v>
      </c>
      <c r="H43" s="477"/>
      <c r="J43" s="521"/>
    </row>
    <row r="44" spans="2:10" ht="14.25" x14ac:dyDescent="0.3">
      <c r="B44" s="351" t="s">
        <v>463</v>
      </c>
      <c r="C44" s="456">
        <f>+'7'!$N41</f>
        <v>0</v>
      </c>
      <c r="D44" s="456">
        <f>+'8'!$N41</f>
        <v>0</v>
      </c>
      <c r="E44" s="456">
        <f>+'9'!$N41</f>
        <v>53867.169000000002</v>
      </c>
      <c r="F44" s="457">
        <f t="shared" si="8"/>
        <v>53867.169000000002</v>
      </c>
      <c r="H44" s="477"/>
      <c r="J44" s="521"/>
    </row>
    <row r="45" spans="2:10" ht="14.25" x14ac:dyDescent="0.3">
      <c r="B45" s="351" t="s">
        <v>306</v>
      </c>
      <c r="C45" s="456">
        <f>+'7'!$N42</f>
        <v>0</v>
      </c>
      <c r="D45" s="456">
        <f>+'8'!$N42</f>
        <v>0</v>
      </c>
      <c r="E45" s="456">
        <f>+'9'!$N42</f>
        <v>0</v>
      </c>
      <c r="F45" s="457">
        <f t="shared" si="1"/>
        <v>0</v>
      </c>
      <c r="H45" s="477"/>
      <c r="J45" s="521"/>
    </row>
    <row r="46" spans="2:10" ht="14.25" x14ac:dyDescent="0.3">
      <c r="B46" s="351" t="s">
        <v>347</v>
      </c>
      <c r="C46" s="456">
        <f>+'7'!$N43</f>
        <v>0</v>
      </c>
      <c r="D46" s="456">
        <f>+'8'!$N43</f>
        <v>0</v>
      </c>
      <c r="E46" s="456">
        <f>+'9'!$N43</f>
        <v>0</v>
      </c>
      <c r="F46" s="457">
        <f t="shared" si="1"/>
        <v>0</v>
      </c>
      <c r="H46" s="477"/>
      <c r="J46" s="521"/>
    </row>
    <row r="47" spans="2:10" ht="14.25" x14ac:dyDescent="0.3">
      <c r="B47" s="351" t="s">
        <v>436</v>
      </c>
      <c r="C47" s="456">
        <f>+'7'!$N44</f>
        <v>0</v>
      </c>
      <c r="D47" s="456">
        <f>+'8'!$N44</f>
        <v>0</v>
      </c>
      <c r="E47" s="456">
        <f>+'9'!$N44</f>
        <v>0</v>
      </c>
      <c r="F47" s="457">
        <f t="shared" si="1"/>
        <v>0</v>
      </c>
      <c r="H47" s="477"/>
      <c r="J47" s="521"/>
    </row>
    <row r="48" spans="2:10" ht="14.25" x14ac:dyDescent="0.3">
      <c r="B48" s="351" t="s">
        <v>437</v>
      </c>
      <c r="C48" s="456">
        <f>+'7'!$N45</f>
        <v>0</v>
      </c>
      <c r="D48" s="456">
        <f>+'8'!$N45</f>
        <v>0</v>
      </c>
      <c r="E48" s="456">
        <f>+'9'!$N45</f>
        <v>0</v>
      </c>
      <c r="F48" s="457">
        <f t="shared" si="1"/>
        <v>0</v>
      </c>
      <c r="H48" s="477"/>
      <c r="J48" s="521"/>
    </row>
    <row r="49" spans="2:10" ht="14.25" x14ac:dyDescent="0.3">
      <c r="B49" s="351" t="s">
        <v>438</v>
      </c>
      <c r="C49" s="456">
        <f>+'7'!$N46</f>
        <v>12587.244000000001</v>
      </c>
      <c r="D49" s="456">
        <f>+'8'!$N46</f>
        <v>26810.931999999997</v>
      </c>
      <c r="E49" s="456">
        <f>+'9'!$N46</f>
        <v>0</v>
      </c>
      <c r="F49" s="457">
        <f t="shared" si="1"/>
        <v>39398.175999999999</v>
      </c>
      <c r="H49" s="477"/>
      <c r="J49" s="521"/>
    </row>
    <row r="50" spans="2:10" ht="15" thickBot="1" x14ac:dyDescent="0.35">
      <c r="B50" s="455" t="s">
        <v>344</v>
      </c>
      <c r="C50" s="456">
        <f>+'7'!$N47</f>
        <v>1702801.0279999999</v>
      </c>
      <c r="D50" s="456">
        <f>+'8'!$N47</f>
        <v>1856655.919</v>
      </c>
      <c r="E50" s="456">
        <f>+'9'!$N47</f>
        <v>0</v>
      </c>
      <c r="F50" s="457">
        <f t="shared" ref="F50" si="9">SUM(C50:E50)</f>
        <v>3559456.9469999997</v>
      </c>
      <c r="H50" s="477"/>
      <c r="J50" s="521"/>
    </row>
    <row r="51" spans="2:10" ht="14.25" thickBot="1" x14ac:dyDescent="0.3">
      <c r="B51" s="349" t="s">
        <v>348</v>
      </c>
      <c r="C51" s="359">
        <f>SUM(C52:C61)</f>
        <v>255285.111</v>
      </c>
      <c r="D51" s="359">
        <f t="shared" ref="D51:F51" si="10">SUM(D52:D61)</f>
        <v>599555.78099999996</v>
      </c>
      <c r="E51" s="359">
        <f t="shared" si="10"/>
        <v>0</v>
      </c>
      <c r="F51" s="359">
        <f t="shared" si="10"/>
        <v>854840.89199999999</v>
      </c>
      <c r="H51" s="478"/>
      <c r="J51" s="521"/>
    </row>
    <row r="52" spans="2:10" ht="14.25" x14ac:dyDescent="0.3">
      <c r="B52" s="351" t="s">
        <v>308</v>
      </c>
      <c r="C52" s="456">
        <f>+'7'!$N49</f>
        <v>190181.704</v>
      </c>
      <c r="D52" s="456">
        <f>+'8'!$N49</f>
        <v>5391.9839999999986</v>
      </c>
      <c r="E52" s="456">
        <f>+'9'!$N49</f>
        <v>0</v>
      </c>
      <c r="F52" s="457">
        <f t="shared" si="1"/>
        <v>195573.68799999999</v>
      </c>
      <c r="H52" s="477"/>
      <c r="J52" s="521"/>
    </row>
    <row r="53" spans="2:10" ht="14.25" x14ac:dyDescent="0.3">
      <c r="B53" s="383" t="s">
        <v>349</v>
      </c>
      <c r="C53" s="456">
        <f>+'7'!$N50</f>
        <v>0</v>
      </c>
      <c r="D53" s="456">
        <f>+'8'!$N50</f>
        <v>0</v>
      </c>
      <c r="E53" s="456">
        <f>+'9'!$N50</f>
        <v>0</v>
      </c>
      <c r="F53" s="457">
        <f t="shared" si="1"/>
        <v>0</v>
      </c>
      <c r="H53" s="477"/>
      <c r="J53" s="521"/>
    </row>
    <row r="54" spans="2:10" ht="14.25" x14ac:dyDescent="0.3">
      <c r="B54" s="383" t="s">
        <v>350</v>
      </c>
      <c r="C54" s="456">
        <f>+'7'!$N51</f>
        <v>0</v>
      </c>
      <c r="D54" s="456">
        <f>+'8'!$N51</f>
        <v>0</v>
      </c>
      <c r="E54" s="456">
        <f>+'9'!$N51</f>
        <v>0</v>
      </c>
      <c r="F54" s="457">
        <f t="shared" si="1"/>
        <v>0</v>
      </c>
      <c r="H54" s="477"/>
      <c r="J54" s="521"/>
    </row>
    <row r="55" spans="2:10" ht="14.25" x14ac:dyDescent="0.3">
      <c r="B55" s="383" t="s">
        <v>351</v>
      </c>
      <c r="C55" s="456">
        <f>+'7'!$N52</f>
        <v>0</v>
      </c>
      <c r="D55" s="456">
        <f>+'8'!$N52</f>
        <v>0</v>
      </c>
      <c r="E55" s="456">
        <f>+'9'!$N52</f>
        <v>0</v>
      </c>
      <c r="F55" s="457">
        <f t="shared" si="1"/>
        <v>0</v>
      </c>
      <c r="H55" s="477"/>
      <c r="J55" s="521"/>
    </row>
    <row r="56" spans="2:10" ht="14.25" x14ac:dyDescent="0.3">
      <c r="B56" s="383" t="s">
        <v>414</v>
      </c>
      <c r="C56" s="456">
        <f>+'7'!$N53</f>
        <v>0</v>
      </c>
      <c r="D56" s="456">
        <f>+'8'!$N53</f>
        <v>0</v>
      </c>
      <c r="E56" s="456">
        <f>+'9'!$N53</f>
        <v>0</v>
      </c>
      <c r="F56" s="457">
        <f t="shared" si="1"/>
        <v>0</v>
      </c>
      <c r="H56" s="477"/>
      <c r="J56" s="521"/>
    </row>
    <row r="57" spans="2:10" ht="14.25" x14ac:dyDescent="0.3">
      <c r="B57" s="383" t="s">
        <v>415</v>
      </c>
      <c r="C57" s="456">
        <f>+'7'!$N54</f>
        <v>0</v>
      </c>
      <c r="D57" s="456">
        <f>+'8'!$N54</f>
        <v>134108.76799999998</v>
      </c>
      <c r="E57" s="456">
        <f>+'9'!$N54</f>
        <v>0</v>
      </c>
      <c r="F57" s="457">
        <f t="shared" si="1"/>
        <v>134108.76799999998</v>
      </c>
      <c r="H57" s="477"/>
      <c r="J57" s="521"/>
    </row>
    <row r="58" spans="2:10" ht="14.25" x14ac:dyDescent="0.3">
      <c r="B58" s="383" t="s">
        <v>440</v>
      </c>
      <c r="C58" s="456">
        <f>+'7'!$N55</f>
        <v>0</v>
      </c>
      <c r="D58" s="456">
        <f>+'8'!$N55</f>
        <v>0</v>
      </c>
      <c r="E58" s="456">
        <f>+'9'!$N55</f>
        <v>0</v>
      </c>
      <c r="F58" s="457">
        <f t="shared" si="1"/>
        <v>0</v>
      </c>
      <c r="H58" s="477"/>
      <c r="J58" s="521"/>
    </row>
    <row r="59" spans="2:10" ht="14.25" x14ac:dyDescent="0.3">
      <c r="B59" s="383" t="s">
        <v>441</v>
      </c>
      <c r="C59" s="456">
        <f>+'7'!$N56</f>
        <v>0</v>
      </c>
      <c r="D59" s="456">
        <f>+'8'!$N56</f>
        <v>0</v>
      </c>
      <c r="E59" s="456">
        <f>+'9'!$N56</f>
        <v>0</v>
      </c>
      <c r="F59" s="457">
        <f t="shared" si="1"/>
        <v>0</v>
      </c>
      <c r="H59" s="477"/>
      <c r="J59" s="521"/>
    </row>
    <row r="60" spans="2:10" ht="14.25" x14ac:dyDescent="0.3">
      <c r="B60" s="455" t="s">
        <v>442</v>
      </c>
      <c r="C60" s="456">
        <f>+'7'!$N57</f>
        <v>64646.724000000002</v>
      </c>
      <c r="D60" s="456">
        <f>+'8'!$N57</f>
        <v>460055.02899999998</v>
      </c>
      <c r="E60" s="456">
        <f>+'9'!$N57</f>
        <v>0</v>
      </c>
      <c r="F60" s="457">
        <f t="shared" si="1"/>
        <v>524701.75300000003</v>
      </c>
      <c r="H60" s="477"/>
      <c r="J60" s="521"/>
    </row>
    <row r="61" spans="2:10" ht="15" thickBot="1" x14ac:dyDescent="0.35">
      <c r="B61" s="455" t="s">
        <v>468</v>
      </c>
      <c r="C61" s="456">
        <f>+'7'!$N58</f>
        <v>456.68299999999999</v>
      </c>
      <c r="D61" s="456">
        <f>+'8'!$N58</f>
        <v>0</v>
      </c>
      <c r="E61" s="456">
        <f>+'9'!$N58</f>
        <v>0</v>
      </c>
      <c r="F61" s="457">
        <f t="shared" ref="F61" si="11">SUM(C61:E61)</f>
        <v>456.68299999999999</v>
      </c>
      <c r="H61" s="477"/>
      <c r="J61" s="521"/>
    </row>
    <row r="62" spans="2:10" ht="14.25" thickBot="1" x14ac:dyDescent="0.3">
      <c r="B62" s="349" t="s">
        <v>352</v>
      </c>
      <c r="C62" s="359">
        <f>+SUM(C63:C64)</f>
        <v>5769.7820000000002</v>
      </c>
      <c r="D62" s="359">
        <f t="shared" ref="D62:F62" si="12">+SUM(D63:D64)</f>
        <v>0</v>
      </c>
      <c r="E62" s="359">
        <f t="shared" si="12"/>
        <v>0</v>
      </c>
      <c r="F62" s="359">
        <f t="shared" si="12"/>
        <v>5769.7820000000002</v>
      </c>
      <c r="H62" s="478"/>
      <c r="J62" s="521"/>
    </row>
    <row r="63" spans="2:10" ht="14.25" x14ac:dyDescent="0.3">
      <c r="B63" s="514" t="s">
        <v>353</v>
      </c>
      <c r="C63" s="456">
        <f>+'7'!$N60</f>
        <v>0</v>
      </c>
      <c r="D63" s="456">
        <f>+'8'!$N60</f>
        <v>0</v>
      </c>
      <c r="E63" s="456">
        <f>+'9'!$N60</f>
        <v>0</v>
      </c>
      <c r="F63" s="457">
        <f t="shared" si="1"/>
        <v>0</v>
      </c>
      <c r="H63" s="477"/>
      <c r="J63" s="521"/>
    </row>
    <row r="64" spans="2:10" ht="15" thickBot="1" x14ac:dyDescent="0.35">
      <c r="B64" s="455" t="s">
        <v>352</v>
      </c>
      <c r="C64" s="456">
        <f>+'7'!$N61</f>
        <v>5769.7820000000002</v>
      </c>
      <c r="D64" s="456">
        <f>+'8'!$N61</f>
        <v>0</v>
      </c>
      <c r="E64" s="456">
        <f>+'9'!$N61</f>
        <v>0</v>
      </c>
      <c r="F64" s="457">
        <f t="shared" ref="F64" si="13">SUM(C64:E64)</f>
        <v>5769.7820000000002</v>
      </c>
      <c r="H64" s="477"/>
      <c r="J64" s="521"/>
    </row>
    <row r="65" spans="2:10" ht="14.25" thickBot="1" x14ac:dyDescent="0.3">
      <c r="B65" s="349" t="s">
        <v>354</v>
      </c>
      <c r="C65" s="359">
        <f>SUM(C66:C72)</f>
        <v>3357.2950000000001</v>
      </c>
      <c r="D65" s="359">
        <f t="shared" ref="D65:E65" si="14">SUM(D66:D72)</f>
        <v>111196.359</v>
      </c>
      <c r="E65" s="359">
        <f t="shared" si="14"/>
        <v>42506.949000000008</v>
      </c>
      <c r="F65" s="359">
        <f>SUM(F66:F72)</f>
        <v>157060.603</v>
      </c>
      <c r="H65" s="478"/>
      <c r="J65" s="521"/>
    </row>
    <row r="66" spans="2:10" ht="14.25" x14ac:dyDescent="0.3">
      <c r="B66" s="351" t="s">
        <v>375</v>
      </c>
      <c r="C66" s="456">
        <f>+'7'!$N63</f>
        <v>0</v>
      </c>
      <c r="D66" s="456">
        <f>+'8'!$N63</f>
        <v>0</v>
      </c>
      <c r="E66" s="456">
        <f>+'9'!$N63</f>
        <v>0</v>
      </c>
      <c r="F66" s="457">
        <f t="shared" si="1"/>
        <v>0</v>
      </c>
      <c r="H66" s="477"/>
      <c r="J66" s="521"/>
    </row>
    <row r="67" spans="2:10" ht="14.25" x14ac:dyDescent="0.3">
      <c r="B67" s="351" t="s">
        <v>355</v>
      </c>
      <c r="C67" s="456">
        <f>+'7'!$N64</f>
        <v>0</v>
      </c>
      <c r="D67" s="456">
        <f>+'8'!$N64</f>
        <v>0</v>
      </c>
      <c r="E67" s="456">
        <f>+'9'!$N64</f>
        <v>0</v>
      </c>
      <c r="F67" s="457">
        <f t="shared" si="1"/>
        <v>0</v>
      </c>
      <c r="H67" s="477"/>
      <c r="J67" s="521"/>
    </row>
    <row r="68" spans="2:10" ht="14.25" x14ac:dyDescent="0.3">
      <c r="B68" s="351" t="s">
        <v>376</v>
      </c>
      <c r="C68" s="456">
        <f>+'7'!$N65</f>
        <v>0</v>
      </c>
      <c r="D68" s="456">
        <f>+'8'!$N65</f>
        <v>0</v>
      </c>
      <c r="E68" s="456">
        <f>+'9'!$N65</f>
        <v>0</v>
      </c>
      <c r="F68" s="457">
        <f t="shared" si="1"/>
        <v>0</v>
      </c>
      <c r="H68" s="477"/>
      <c r="J68" s="521"/>
    </row>
    <row r="69" spans="2:10" ht="14.25" x14ac:dyDescent="0.3">
      <c r="B69" s="383" t="s">
        <v>356</v>
      </c>
      <c r="C69" s="456">
        <f>+'7'!$N66</f>
        <v>0</v>
      </c>
      <c r="D69" s="456">
        <f>+'8'!$N66</f>
        <v>71.698000000000008</v>
      </c>
      <c r="E69" s="456">
        <f>+'9'!$N66</f>
        <v>42506.949000000008</v>
      </c>
      <c r="F69" s="457">
        <f t="shared" si="1"/>
        <v>42578.647000000004</v>
      </c>
      <c r="H69" s="477"/>
      <c r="J69" s="521"/>
    </row>
    <row r="70" spans="2:10" ht="14.25" x14ac:dyDescent="0.3">
      <c r="B70" s="383" t="s">
        <v>393</v>
      </c>
      <c r="C70" s="456">
        <f>+'7'!$N67</f>
        <v>0</v>
      </c>
      <c r="D70" s="456">
        <f>+'8'!$N67</f>
        <v>0</v>
      </c>
      <c r="E70" s="456">
        <f>+'9'!$N67</f>
        <v>0</v>
      </c>
      <c r="F70" s="457">
        <f t="shared" si="1"/>
        <v>0</v>
      </c>
      <c r="H70" s="477"/>
      <c r="J70" s="521"/>
    </row>
    <row r="71" spans="2:10" ht="14.25" x14ac:dyDescent="0.3">
      <c r="B71" s="448" t="s">
        <v>457</v>
      </c>
      <c r="C71" s="456">
        <f>+'7'!$N68</f>
        <v>0</v>
      </c>
      <c r="D71" s="456">
        <f>+'8'!$N68</f>
        <v>2907.942</v>
      </c>
      <c r="E71" s="456">
        <f>+'9'!$N68</f>
        <v>0</v>
      </c>
      <c r="F71" s="457">
        <f t="shared" si="1"/>
        <v>2907.942</v>
      </c>
      <c r="H71" s="477"/>
      <c r="J71" s="521"/>
    </row>
    <row r="72" spans="2:10" ht="15" thickBot="1" x14ac:dyDescent="0.35">
      <c r="B72" s="448" t="s">
        <v>443</v>
      </c>
      <c r="C72" s="456">
        <f>+'7'!$N69</f>
        <v>3357.2950000000001</v>
      </c>
      <c r="D72" s="456">
        <f>+'8'!$N69</f>
        <v>108216.719</v>
      </c>
      <c r="E72" s="456">
        <f>+'9'!$N69</f>
        <v>0</v>
      </c>
      <c r="F72" s="457">
        <f t="shared" si="1"/>
        <v>111574.014</v>
      </c>
      <c r="H72" s="477"/>
      <c r="J72" s="521"/>
    </row>
    <row r="73" spans="2:10" ht="14.25" thickBot="1" x14ac:dyDescent="0.3">
      <c r="B73" s="349" t="s">
        <v>357</v>
      </c>
      <c r="C73" s="359">
        <f>SUM(C74:C78)</f>
        <v>40348.531000000003</v>
      </c>
      <c r="D73" s="359">
        <f t="shared" ref="D73:E73" si="15">SUM(D74:D78)</f>
        <v>68366.023000000001</v>
      </c>
      <c r="E73" s="359">
        <f t="shared" si="15"/>
        <v>94373.81700000001</v>
      </c>
      <c r="F73" s="359">
        <f>SUM(F74:F78)</f>
        <v>203088.37099999998</v>
      </c>
      <c r="H73" s="478"/>
      <c r="J73" s="521"/>
    </row>
    <row r="74" spans="2:10" ht="14.25" x14ac:dyDescent="0.3">
      <c r="B74" s="351" t="s">
        <v>358</v>
      </c>
      <c r="C74" s="456">
        <f>+'7'!$N71</f>
        <v>2223.2369999999992</v>
      </c>
      <c r="D74" s="456">
        <f>+'8'!$N71</f>
        <v>0</v>
      </c>
      <c r="E74" s="456">
        <f>+'9'!$N71</f>
        <v>0</v>
      </c>
      <c r="F74" s="457">
        <f t="shared" si="1"/>
        <v>2223.2369999999992</v>
      </c>
      <c r="H74" s="477"/>
      <c r="J74" s="521"/>
    </row>
    <row r="75" spans="2:10" ht="14.25" x14ac:dyDescent="0.3">
      <c r="B75" s="351" t="s">
        <v>394</v>
      </c>
      <c r="C75" s="456">
        <f>+'7'!$N72</f>
        <v>0</v>
      </c>
      <c r="D75" s="456">
        <f>+'8'!$N72</f>
        <v>0</v>
      </c>
      <c r="E75" s="456">
        <f>+'9'!$N72</f>
        <v>0</v>
      </c>
      <c r="F75" s="457">
        <f t="shared" si="1"/>
        <v>0</v>
      </c>
      <c r="H75" s="477"/>
      <c r="J75" s="521"/>
    </row>
    <row r="76" spans="2:10" ht="14.25" x14ac:dyDescent="0.3">
      <c r="B76" s="383" t="s">
        <v>357</v>
      </c>
      <c r="C76" s="456">
        <f>+'7'!$N73</f>
        <v>38125.294000000002</v>
      </c>
      <c r="D76" s="456">
        <f>+'8'!$N73</f>
        <v>16344.582999999999</v>
      </c>
      <c r="E76" s="456">
        <f>+'9'!$N73</f>
        <v>94373.81700000001</v>
      </c>
      <c r="F76" s="457">
        <f t="shared" si="1"/>
        <v>148843.69400000002</v>
      </c>
      <c r="H76" s="477"/>
      <c r="J76" s="521"/>
    </row>
    <row r="77" spans="2:10" ht="14.25" x14ac:dyDescent="0.3">
      <c r="B77" s="383" t="s">
        <v>359</v>
      </c>
      <c r="C77" s="456">
        <f>+'7'!$N74</f>
        <v>0</v>
      </c>
      <c r="D77" s="456">
        <f>+'8'!$N74</f>
        <v>51425.89</v>
      </c>
      <c r="E77" s="456">
        <f>+'9'!$N74</f>
        <v>0</v>
      </c>
      <c r="F77" s="457">
        <f t="shared" si="1"/>
        <v>51425.89</v>
      </c>
      <c r="H77" s="477"/>
      <c r="J77" s="521"/>
    </row>
    <row r="78" spans="2:10" ht="15" thickBot="1" x14ac:dyDescent="0.35">
      <c r="B78" s="383" t="s">
        <v>360</v>
      </c>
      <c r="C78" s="456">
        <f>+'7'!$N75</f>
        <v>0</v>
      </c>
      <c r="D78" s="456">
        <f>+'8'!$N75</f>
        <v>595.55000000000018</v>
      </c>
      <c r="E78" s="456">
        <f>+'9'!$N75</f>
        <v>0</v>
      </c>
      <c r="F78" s="457">
        <f t="shared" si="1"/>
        <v>595.55000000000018</v>
      </c>
      <c r="H78" s="477"/>
      <c r="J78" s="521"/>
    </row>
    <row r="79" spans="2:10" ht="14.25" thickBot="1" x14ac:dyDescent="0.3">
      <c r="B79" s="349" t="s">
        <v>361</v>
      </c>
      <c r="C79" s="359">
        <f>SUM(C80:C97)</f>
        <v>329826.87899999996</v>
      </c>
      <c r="D79" s="359">
        <f t="shared" ref="D79:E79" si="16">SUM(D80:D97)</f>
        <v>596647.04910036304</v>
      </c>
      <c r="E79" s="359">
        <f t="shared" si="16"/>
        <v>0</v>
      </c>
      <c r="F79" s="359">
        <f>SUM(F80:F97)</f>
        <v>926473.92810036312</v>
      </c>
      <c r="H79" s="478"/>
      <c r="J79" s="521"/>
    </row>
    <row r="80" spans="2:10" ht="14.25" x14ac:dyDescent="0.3">
      <c r="B80" s="351" t="s">
        <v>362</v>
      </c>
      <c r="C80" s="456">
        <f>+'7'!$N77</f>
        <v>0</v>
      </c>
      <c r="D80" s="456">
        <f>+'8'!$N77</f>
        <v>0</v>
      </c>
      <c r="E80" s="456">
        <f>+'9'!$N77</f>
        <v>0</v>
      </c>
      <c r="F80" s="457">
        <f t="shared" si="1"/>
        <v>0</v>
      </c>
      <c r="H80" s="477"/>
      <c r="J80" s="521"/>
    </row>
    <row r="81" spans="2:10" ht="14.25" x14ac:dyDescent="0.3">
      <c r="B81" s="383" t="s">
        <v>363</v>
      </c>
      <c r="C81" s="456">
        <f>+'7'!$N78</f>
        <v>0</v>
      </c>
      <c r="D81" s="456">
        <f>+'8'!$N78</f>
        <v>0</v>
      </c>
      <c r="E81" s="456">
        <f>+'9'!$N78</f>
        <v>0</v>
      </c>
      <c r="F81" s="457">
        <f t="shared" si="1"/>
        <v>0</v>
      </c>
      <c r="H81" s="477"/>
      <c r="J81" s="521"/>
    </row>
    <row r="82" spans="2:10" ht="14.25" x14ac:dyDescent="0.3">
      <c r="B82" s="383" t="s">
        <v>181</v>
      </c>
      <c r="C82" s="456">
        <f>+'7'!$N79</f>
        <v>0</v>
      </c>
      <c r="D82" s="456">
        <f>+'8'!$N79</f>
        <v>0</v>
      </c>
      <c r="E82" s="456">
        <f>+'9'!$N79</f>
        <v>0</v>
      </c>
      <c r="F82" s="457">
        <f t="shared" si="1"/>
        <v>0</v>
      </c>
      <c r="H82" s="477"/>
      <c r="J82" s="521"/>
    </row>
    <row r="83" spans="2:10" ht="14.25" x14ac:dyDescent="0.3">
      <c r="B83" s="383" t="s">
        <v>364</v>
      </c>
      <c r="C83" s="456">
        <f>+'7'!$N80</f>
        <v>10912.304</v>
      </c>
      <c r="D83" s="456">
        <f>+'8'!$N80</f>
        <v>159733.05599999998</v>
      </c>
      <c r="E83" s="456">
        <f>+'9'!$N80</f>
        <v>0</v>
      </c>
      <c r="F83" s="457">
        <f t="shared" si="1"/>
        <v>170645.36</v>
      </c>
      <c r="H83" s="477"/>
      <c r="J83" s="521"/>
    </row>
    <row r="84" spans="2:10" ht="14.25" x14ac:dyDescent="0.3">
      <c r="B84" s="383" t="s">
        <v>447</v>
      </c>
      <c r="C84" s="456">
        <f>+'7'!$N81</f>
        <v>8209.0630000000001</v>
      </c>
      <c r="D84" s="456">
        <f>+'8'!$N81</f>
        <v>2150.1369999999997</v>
      </c>
      <c r="E84" s="456">
        <f>+'9'!$N81</f>
        <v>0</v>
      </c>
      <c r="F84" s="457">
        <f t="shared" si="1"/>
        <v>10359.200000000001</v>
      </c>
      <c r="H84" s="477"/>
      <c r="J84" s="521"/>
    </row>
    <row r="85" spans="2:10" ht="14.25" x14ac:dyDescent="0.3">
      <c r="B85" s="383" t="s">
        <v>365</v>
      </c>
      <c r="C85" s="456">
        <f>+'7'!$N82</f>
        <v>0</v>
      </c>
      <c r="D85" s="456">
        <f>+'8'!$N82</f>
        <v>5564</v>
      </c>
      <c r="E85" s="456">
        <f>+'9'!$N82</f>
        <v>0</v>
      </c>
      <c r="F85" s="457">
        <f t="shared" si="1"/>
        <v>5564</v>
      </c>
      <c r="H85" s="477"/>
      <c r="J85" s="521"/>
    </row>
    <row r="86" spans="2:10" ht="14.25" x14ac:dyDescent="0.3">
      <c r="B86" s="383" t="s">
        <v>445</v>
      </c>
      <c r="C86" s="456">
        <f>+'7'!$N83</f>
        <v>6914.6739999999991</v>
      </c>
      <c r="D86" s="456">
        <f>+'8'!$N83</f>
        <v>0</v>
      </c>
      <c r="E86" s="456">
        <f>+'9'!$N83</f>
        <v>0</v>
      </c>
      <c r="F86" s="457">
        <f t="shared" ref="F86:F105" si="17">SUM(C86:E86)</f>
        <v>6914.6739999999991</v>
      </c>
      <c r="H86" s="477"/>
      <c r="J86" s="521"/>
    </row>
    <row r="87" spans="2:10" ht="14.25" x14ac:dyDescent="0.3">
      <c r="B87" s="383" t="s">
        <v>155</v>
      </c>
      <c r="C87" s="456">
        <f>+'7'!$N84</f>
        <v>0</v>
      </c>
      <c r="D87" s="456">
        <f>+'8'!$N84</f>
        <v>174936.05199999997</v>
      </c>
      <c r="E87" s="456">
        <f>+'9'!$N84</f>
        <v>0</v>
      </c>
      <c r="F87" s="457">
        <f t="shared" si="17"/>
        <v>174936.05199999997</v>
      </c>
      <c r="H87" s="477"/>
      <c r="J87" s="521"/>
    </row>
    <row r="88" spans="2:10" ht="14.25" x14ac:dyDescent="0.3">
      <c r="B88" s="383" t="s">
        <v>366</v>
      </c>
      <c r="C88" s="456">
        <f>+'7'!$N85</f>
        <v>2416.12</v>
      </c>
      <c r="D88" s="456">
        <f>+'8'!$N85</f>
        <v>0</v>
      </c>
      <c r="E88" s="456">
        <f>+'9'!$N85</f>
        <v>0</v>
      </c>
      <c r="F88" s="457">
        <f t="shared" si="17"/>
        <v>2416.12</v>
      </c>
      <c r="H88" s="477"/>
      <c r="J88" s="521"/>
    </row>
    <row r="89" spans="2:10" ht="14.25" x14ac:dyDescent="0.3">
      <c r="B89" s="383" t="s">
        <v>367</v>
      </c>
      <c r="C89" s="456">
        <f>+'7'!$N86</f>
        <v>11951.591</v>
      </c>
      <c r="D89" s="456">
        <f>+'8'!$N86</f>
        <v>14388.918999999998</v>
      </c>
      <c r="E89" s="456">
        <f>+'9'!$N86</f>
        <v>0</v>
      </c>
      <c r="F89" s="457">
        <f t="shared" si="17"/>
        <v>26340.51</v>
      </c>
      <c r="H89" s="477"/>
      <c r="J89" s="521"/>
    </row>
    <row r="90" spans="2:10" ht="14.25" x14ac:dyDescent="0.3">
      <c r="B90" s="383" t="s">
        <v>368</v>
      </c>
      <c r="C90" s="456">
        <f>+'7'!$N87</f>
        <v>10735.956999999999</v>
      </c>
      <c r="D90" s="456">
        <f>+'8'!$N87</f>
        <v>1792.7649999999999</v>
      </c>
      <c r="E90" s="456">
        <f>+'9'!$N87</f>
        <v>0</v>
      </c>
      <c r="F90" s="457">
        <f t="shared" si="17"/>
        <v>12528.721999999998</v>
      </c>
      <c r="H90" s="477"/>
      <c r="J90" s="521"/>
    </row>
    <row r="91" spans="2:10" ht="14.25" x14ac:dyDescent="0.3">
      <c r="B91" s="383" t="s">
        <v>369</v>
      </c>
      <c r="C91" s="456">
        <f>+'7'!$N88</f>
        <v>122036.27599999998</v>
      </c>
      <c r="D91" s="456">
        <f>+'8'!$N88</f>
        <v>0</v>
      </c>
      <c r="E91" s="456">
        <f>+'9'!$N88</f>
        <v>0</v>
      </c>
      <c r="F91" s="457">
        <f t="shared" si="17"/>
        <v>122036.27599999998</v>
      </c>
      <c r="H91" s="477"/>
      <c r="J91" s="521"/>
    </row>
    <row r="92" spans="2:10" ht="14.25" x14ac:dyDescent="0.3">
      <c r="B92" s="383" t="s">
        <v>444</v>
      </c>
      <c r="C92" s="456">
        <f>+'7'!$N89</f>
        <v>0</v>
      </c>
      <c r="D92" s="456">
        <f>+'8'!$N89</f>
        <v>0</v>
      </c>
      <c r="E92" s="456">
        <f>+'9'!$N89</f>
        <v>0</v>
      </c>
      <c r="F92" s="457">
        <f t="shared" si="17"/>
        <v>0</v>
      </c>
      <c r="H92" s="477"/>
      <c r="J92" s="521"/>
    </row>
    <row r="93" spans="2:10" ht="14.25" x14ac:dyDescent="0.3">
      <c r="B93" s="383" t="s">
        <v>458</v>
      </c>
      <c r="C93" s="456">
        <f>+'7'!$N90</f>
        <v>0</v>
      </c>
      <c r="D93" s="456">
        <f>+'8'!$N90</f>
        <v>2720.2670000000003</v>
      </c>
      <c r="E93" s="456">
        <f>+'9'!$N90</f>
        <v>0</v>
      </c>
      <c r="F93" s="457">
        <f t="shared" si="17"/>
        <v>2720.2670000000003</v>
      </c>
      <c r="H93" s="477"/>
      <c r="J93" s="521"/>
    </row>
    <row r="94" spans="2:10" ht="14.25" x14ac:dyDescent="0.3">
      <c r="B94" s="383" t="s">
        <v>446</v>
      </c>
      <c r="C94" s="456">
        <f>+'7'!$N91</f>
        <v>29316.894</v>
      </c>
      <c r="D94" s="456">
        <f>+'8'!$N91</f>
        <v>33206.267</v>
      </c>
      <c r="E94" s="456">
        <f>+'9'!$N91</f>
        <v>0</v>
      </c>
      <c r="F94" s="457">
        <f t="shared" si="17"/>
        <v>62523.161</v>
      </c>
      <c r="H94" s="477"/>
      <c r="J94" s="521"/>
    </row>
    <row r="95" spans="2:10" ht="14.25" x14ac:dyDescent="0.3">
      <c r="B95" s="448" t="s">
        <v>448</v>
      </c>
      <c r="C95" s="456">
        <f>+'7'!$N92</f>
        <v>0</v>
      </c>
      <c r="D95" s="456">
        <f>+'8'!$N92</f>
        <v>0</v>
      </c>
      <c r="E95" s="456">
        <f>+'9'!$N92</f>
        <v>0</v>
      </c>
      <c r="F95" s="457">
        <f t="shared" si="17"/>
        <v>0</v>
      </c>
      <c r="H95" s="477"/>
      <c r="J95" s="521"/>
    </row>
    <row r="96" spans="2:10" ht="14.25" x14ac:dyDescent="0.3">
      <c r="B96" s="448" t="s">
        <v>449</v>
      </c>
      <c r="C96" s="456">
        <f>+'7'!$N93</f>
        <v>127334</v>
      </c>
      <c r="D96" s="456">
        <f>+'8'!$N93</f>
        <v>202155.58610036314</v>
      </c>
      <c r="E96" s="456">
        <f>+'9'!$N93</f>
        <v>0</v>
      </c>
      <c r="F96" s="457">
        <f t="shared" si="17"/>
        <v>329489.58610036317</v>
      </c>
      <c r="H96" s="477"/>
      <c r="J96" s="521"/>
    </row>
    <row r="97" spans="2:10" ht="15" thickBot="1" x14ac:dyDescent="0.35">
      <c r="B97" s="383" t="s">
        <v>450</v>
      </c>
      <c r="C97" s="456">
        <f>+'7'!$N94</f>
        <v>0</v>
      </c>
      <c r="D97" s="456">
        <f>+'8'!$N94</f>
        <v>0</v>
      </c>
      <c r="E97" s="456">
        <f>+'9'!$N94</f>
        <v>0</v>
      </c>
      <c r="F97" s="457">
        <f t="shared" si="17"/>
        <v>0</v>
      </c>
      <c r="H97" s="477"/>
      <c r="J97" s="521"/>
    </row>
    <row r="98" spans="2:10" ht="14.25" thickBot="1" x14ac:dyDescent="0.3">
      <c r="B98" s="349" t="s">
        <v>370</v>
      </c>
      <c r="C98" s="359">
        <f>SUM(C99:C106)</f>
        <v>8518.1220000000012</v>
      </c>
      <c r="D98" s="359">
        <f t="shared" ref="D98:F98" si="18">SUM(D99:D106)</f>
        <v>0</v>
      </c>
      <c r="E98" s="359">
        <f t="shared" si="18"/>
        <v>0</v>
      </c>
      <c r="F98" s="359">
        <f t="shared" si="18"/>
        <v>8518.1220000000012</v>
      </c>
      <c r="H98" s="478"/>
      <c r="J98" s="521"/>
    </row>
    <row r="99" spans="2:10" ht="14.25" x14ac:dyDescent="0.3">
      <c r="B99" s="351" t="s">
        <v>182</v>
      </c>
      <c r="C99" s="456">
        <f>+'7'!$N96</f>
        <v>0</v>
      </c>
      <c r="D99" s="456">
        <f>+'8'!$N96</f>
        <v>0</v>
      </c>
      <c r="E99" s="456">
        <f>+'9'!$N96</f>
        <v>0</v>
      </c>
      <c r="F99" s="457">
        <f t="shared" si="17"/>
        <v>0</v>
      </c>
      <c r="H99" s="477"/>
      <c r="J99" s="521"/>
    </row>
    <row r="100" spans="2:10" ht="14.25" x14ac:dyDescent="0.3">
      <c r="B100" s="351" t="s">
        <v>451</v>
      </c>
      <c r="C100" s="456">
        <f>+'7'!$N97</f>
        <v>0</v>
      </c>
      <c r="D100" s="456">
        <f>+'8'!$N97</f>
        <v>0</v>
      </c>
      <c r="E100" s="456">
        <f>+'9'!$N97</f>
        <v>0</v>
      </c>
      <c r="F100" s="457">
        <f t="shared" si="17"/>
        <v>0</v>
      </c>
      <c r="H100" s="477"/>
      <c r="J100" s="521"/>
    </row>
    <row r="101" spans="2:10" ht="14.25" x14ac:dyDescent="0.3">
      <c r="B101" s="351" t="s">
        <v>371</v>
      </c>
      <c r="C101" s="456">
        <f>+'7'!$N98</f>
        <v>0</v>
      </c>
      <c r="D101" s="456">
        <f>+'8'!$N98</f>
        <v>0</v>
      </c>
      <c r="E101" s="456">
        <f>+'9'!$N98</f>
        <v>0</v>
      </c>
      <c r="F101" s="457">
        <f t="shared" si="17"/>
        <v>0</v>
      </c>
      <c r="H101" s="477"/>
      <c r="J101" s="521"/>
    </row>
    <row r="102" spans="2:10" ht="14.25" x14ac:dyDescent="0.3">
      <c r="B102" s="351" t="s">
        <v>452</v>
      </c>
      <c r="C102" s="456">
        <f>+'7'!$N99</f>
        <v>5271.5480000000007</v>
      </c>
      <c r="D102" s="456">
        <f>+'8'!$N99</f>
        <v>0</v>
      </c>
      <c r="E102" s="456">
        <f>+'9'!$N99</f>
        <v>0</v>
      </c>
      <c r="F102" s="457">
        <f t="shared" si="17"/>
        <v>5271.5480000000007</v>
      </c>
      <c r="H102" s="477"/>
      <c r="J102" s="521"/>
    </row>
    <row r="103" spans="2:10" ht="14.25" x14ac:dyDescent="0.3">
      <c r="B103" s="351" t="s">
        <v>453</v>
      </c>
      <c r="C103" s="456">
        <f>+'7'!$N100</f>
        <v>3246.5740000000001</v>
      </c>
      <c r="D103" s="456">
        <f>+'8'!$N100</f>
        <v>0</v>
      </c>
      <c r="E103" s="456">
        <f>+'9'!$N100</f>
        <v>0</v>
      </c>
      <c r="F103" s="457">
        <f t="shared" si="17"/>
        <v>3246.5740000000001</v>
      </c>
      <c r="H103" s="477"/>
      <c r="J103" s="521"/>
    </row>
    <row r="104" spans="2:10" ht="14.25" x14ac:dyDescent="0.3">
      <c r="B104" s="383" t="s">
        <v>454</v>
      </c>
      <c r="C104" s="456">
        <f>+'7'!$N101</f>
        <v>0</v>
      </c>
      <c r="D104" s="456">
        <f>+'8'!$N101</f>
        <v>0</v>
      </c>
      <c r="E104" s="456">
        <f>+'9'!$N101</f>
        <v>0</v>
      </c>
      <c r="F104" s="457">
        <f t="shared" si="17"/>
        <v>0</v>
      </c>
      <c r="H104" s="477"/>
      <c r="J104" s="521"/>
    </row>
    <row r="105" spans="2:10" ht="14.25" x14ac:dyDescent="0.3">
      <c r="B105" s="448" t="s">
        <v>455</v>
      </c>
      <c r="C105" s="456">
        <f>+'7'!$N102</f>
        <v>0</v>
      </c>
      <c r="D105" s="456">
        <f>+'8'!$N102</f>
        <v>0</v>
      </c>
      <c r="E105" s="456">
        <f>+'9'!$N102</f>
        <v>0</v>
      </c>
      <c r="F105" s="457">
        <f t="shared" si="17"/>
        <v>0</v>
      </c>
      <c r="H105" s="477"/>
      <c r="J105" s="521"/>
    </row>
    <row r="106" spans="2:10" ht="15" thickBot="1" x14ac:dyDescent="0.35">
      <c r="B106" s="448" t="s">
        <v>469</v>
      </c>
      <c r="C106" s="456">
        <f>+'7'!$N103</f>
        <v>0</v>
      </c>
      <c r="D106" s="456">
        <f>+'8'!$N103</f>
        <v>0</v>
      </c>
      <c r="E106" s="456">
        <f>+'9'!$N103</f>
        <v>0</v>
      </c>
      <c r="F106" s="457">
        <f t="shared" ref="F106" si="19">SUM(C106:E106)</f>
        <v>0</v>
      </c>
      <c r="H106" s="477"/>
      <c r="J106" s="521"/>
    </row>
    <row r="107" spans="2:10" ht="14.25" thickBot="1" x14ac:dyDescent="0.3">
      <c r="B107" s="349" t="s">
        <v>183</v>
      </c>
      <c r="C107" s="359">
        <f>C108</f>
        <v>0</v>
      </c>
      <c r="D107" s="359">
        <f t="shared" ref="D107:E107" si="20">D108</f>
        <v>0</v>
      </c>
      <c r="E107" s="359">
        <f t="shared" si="20"/>
        <v>46735.265999999989</v>
      </c>
      <c r="F107" s="359">
        <f>SUM(F108)</f>
        <v>46735.265999999989</v>
      </c>
      <c r="H107" s="478"/>
      <c r="J107" s="521"/>
    </row>
    <row r="108" spans="2:10" ht="15" thickBot="1" x14ac:dyDescent="0.35">
      <c r="B108" s="455" t="s">
        <v>183</v>
      </c>
      <c r="C108" s="456">
        <f>+'7'!$N105</f>
        <v>0</v>
      </c>
      <c r="D108" s="456">
        <f>+'8'!$N105</f>
        <v>0</v>
      </c>
      <c r="E108" s="456">
        <f>+'9'!$N105</f>
        <v>46735.265999999989</v>
      </c>
      <c r="F108" s="457">
        <f>SUM(C108:E108)</f>
        <v>46735.265999999989</v>
      </c>
      <c r="H108" s="477"/>
      <c r="J108" s="521"/>
    </row>
    <row r="109" spans="2:10" ht="14.25" thickBot="1" x14ac:dyDescent="0.3">
      <c r="B109" s="353" t="s">
        <v>15</v>
      </c>
      <c r="C109" s="360">
        <f>+C8+C14+C32+C37+C51+C62+C65+C73+C79+C98+C107</f>
        <v>5539676.5339999991</v>
      </c>
      <c r="D109" s="360">
        <f>+D8+D14+D32+D37+D51+D62+D65+D73+D79+D98+D107</f>
        <v>6170517.6091003623</v>
      </c>
      <c r="E109" s="360">
        <f>+E8+E14+E32+E37+E51+E62+E65+E73+E79+E98+E107</f>
        <v>787793.39000000013</v>
      </c>
      <c r="F109" s="360">
        <f>+F8+F14+F32+F37+F51+F62+F65+F73+F79+F98+F107</f>
        <v>12497987.533100361</v>
      </c>
      <c r="H109" s="479"/>
      <c r="J109" s="521"/>
    </row>
    <row r="112" spans="2:10" x14ac:dyDescent="0.25">
      <c r="C112" s="480"/>
      <c r="D112" s="480"/>
      <c r="E112" s="480"/>
      <c r="F112" s="480"/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N29"/>
  <sheetViews>
    <sheetView zoomScale="90" zoomScaleNormal="90" workbookViewId="0">
      <selection activeCell="I32" sqref="I32"/>
    </sheetView>
  </sheetViews>
  <sheetFormatPr baseColWidth="10" defaultColWidth="11.42578125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4" x14ac:dyDescent="0.25">
      <c r="A1" s="49"/>
      <c r="B1" s="49"/>
      <c r="C1" s="49"/>
      <c r="D1" s="49"/>
      <c r="E1" s="49"/>
      <c r="F1" s="50"/>
      <c r="G1" s="50"/>
      <c r="H1" s="50"/>
    </row>
    <row r="2" spans="1:14" x14ac:dyDescent="0.25">
      <c r="A2" s="48" t="s">
        <v>481</v>
      </c>
      <c r="B2" s="48"/>
      <c r="C2" s="48"/>
      <c r="D2" s="48"/>
      <c r="E2" s="48"/>
      <c r="F2" s="50"/>
      <c r="G2" s="50"/>
      <c r="H2" s="50"/>
    </row>
    <row r="3" spans="1:14" x14ac:dyDescent="0.25">
      <c r="A3" s="48"/>
      <c r="B3" s="48"/>
      <c r="C3" s="48"/>
      <c r="D3" s="48"/>
      <c r="E3" s="48"/>
      <c r="F3" s="50"/>
      <c r="G3" s="50"/>
      <c r="H3" s="50"/>
    </row>
    <row r="4" spans="1:14" x14ac:dyDescent="0.25">
      <c r="A4" s="50"/>
      <c r="B4" s="50"/>
      <c r="C4" s="50"/>
      <c r="D4" s="50"/>
      <c r="E4" s="50"/>
      <c r="F4" s="50"/>
      <c r="G4" s="50"/>
      <c r="H4" s="50"/>
    </row>
    <row r="5" spans="1:14" x14ac:dyDescent="0.25">
      <c r="A5" s="471"/>
      <c r="B5" s="610" t="s">
        <v>36</v>
      </c>
      <c r="C5" s="611"/>
      <c r="D5" s="611"/>
      <c r="E5" s="611"/>
      <c r="F5" s="611"/>
      <c r="G5" s="611"/>
      <c r="H5" s="611"/>
      <c r="I5" s="611"/>
      <c r="J5" s="612"/>
    </row>
    <row r="6" spans="1:14" ht="25.5" x14ac:dyDescent="0.25">
      <c r="A6" s="337" t="s">
        <v>0</v>
      </c>
      <c r="B6" s="470" t="s">
        <v>28</v>
      </c>
      <c r="C6" s="470" t="s">
        <v>30</v>
      </c>
      <c r="D6" s="470" t="s">
        <v>27</v>
      </c>
      <c r="E6" s="470" t="s">
        <v>29</v>
      </c>
      <c r="F6" s="470" t="s">
        <v>416</v>
      </c>
      <c r="G6" s="470" t="s">
        <v>417</v>
      </c>
      <c r="H6" s="470" t="s">
        <v>418</v>
      </c>
      <c r="I6" s="210" t="s">
        <v>419</v>
      </c>
      <c r="J6" s="210" t="s">
        <v>22</v>
      </c>
    </row>
    <row r="7" spans="1:14" x14ac:dyDescent="0.25">
      <c r="A7" s="334" t="s">
        <v>2</v>
      </c>
      <c r="B7" s="335">
        <v>8294.5733600000003</v>
      </c>
      <c r="C7" s="335">
        <v>49896.066600000006</v>
      </c>
      <c r="D7" s="335">
        <v>34330.961199999998</v>
      </c>
      <c r="E7" s="335">
        <v>308.48230000000001</v>
      </c>
      <c r="F7" s="335">
        <v>1045.8130000000001</v>
      </c>
      <c r="G7" s="335">
        <v>20.088540000000002</v>
      </c>
      <c r="H7" s="335">
        <v>11598.057000000001</v>
      </c>
      <c r="I7" s="56">
        <v>0</v>
      </c>
      <c r="J7" s="56">
        <f>SUM(B7:I7)</f>
        <v>105494.042</v>
      </c>
      <c r="N7" s="27"/>
    </row>
    <row r="8" spans="1:14" x14ac:dyDescent="0.25">
      <c r="A8" s="336" t="s">
        <v>3</v>
      </c>
      <c r="B8" s="335">
        <v>7596.3240000000005</v>
      </c>
      <c r="C8" s="335">
        <v>49411.386999999995</v>
      </c>
      <c r="D8" s="335">
        <v>27098.416000000001</v>
      </c>
      <c r="E8" s="335">
        <v>259.53694000000002</v>
      </c>
      <c r="F8" s="335">
        <v>971.74800000000005</v>
      </c>
      <c r="G8" s="335">
        <v>21.669999999999998</v>
      </c>
      <c r="H8" s="335">
        <v>9839.2609999999986</v>
      </c>
      <c r="I8" s="56">
        <v>0</v>
      </c>
      <c r="J8" s="56">
        <f t="shared" ref="J8:J18" si="0">SUM(B8:I8)</f>
        <v>95198.342940000002</v>
      </c>
      <c r="N8" s="27"/>
    </row>
    <row r="9" spans="1:14" x14ac:dyDescent="0.25">
      <c r="A9" s="336" t="s">
        <v>4</v>
      </c>
      <c r="B9" s="335">
        <v>9047.09</v>
      </c>
      <c r="C9" s="335">
        <v>55033.325000000004</v>
      </c>
      <c r="D9" s="335">
        <v>33192.05999999999</v>
      </c>
      <c r="E9" s="335">
        <v>312.22399999999999</v>
      </c>
      <c r="F9" s="335">
        <v>1116.6999999999998</v>
      </c>
      <c r="G9" s="335">
        <v>25.530650000000005</v>
      </c>
      <c r="H9" s="335">
        <v>10772.928</v>
      </c>
      <c r="I9" s="56">
        <v>0</v>
      </c>
      <c r="J9" s="56">
        <f t="shared" si="0"/>
        <v>109499.85765000001</v>
      </c>
      <c r="N9" s="27"/>
    </row>
    <row r="10" spans="1:14" x14ac:dyDescent="0.25">
      <c r="A10" s="336" t="s">
        <v>5</v>
      </c>
      <c r="B10" s="335">
        <v>10843.12703</v>
      </c>
      <c r="C10" s="335">
        <v>54642.375</v>
      </c>
      <c r="D10" s="335">
        <v>43588.018000000011</v>
      </c>
      <c r="E10" s="335">
        <v>460.17403999999999</v>
      </c>
      <c r="F10" s="335">
        <v>1101.902</v>
      </c>
      <c r="G10" s="335">
        <v>33.743970000000004</v>
      </c>
      <c r="H10" s="335">
        <v>16871.735000000001</v>
      </c>
      <c r="I10" s="56">
        <v>0</v>
      </c>
      <c r="J10" s="56">
        <f t="shared" si="0"/>
        <v>127541.07504000001</v>
      </c>
      <c r="N10" s="27"/>
    </row>
    <row r="11" spans="1:14" x14ac:dyDescent="0.25">
      <c r="A11" s="336" t="s">
        <v>6</v>
      </c>
      <c r="B11" s="335">
        <v>15236.106449999997</v>
      </c>
      <c r="C11" s="335">
        <v>57749.675999999999</v>
      </c>
      <c r="D11" s="335">
        <v>76532.20299999998</v>
      </c>
      <c r="E11" s="335">
        <v>651.07835</v>
      </c>
      <c r="F11" s="335">
        <v>1137.99</v>
      </c>
      <c r="G11" s="335">
        <v>90.348550000000003</v>
      </c>
      <c r="H11" s="335">
        <v>15916.974999999999</v>
      </c>
      <c r="I11" s="56">
        <v>0</v>
      </c>
      <c r="J11" s="56">
        <f t="shared" si="0"/>
        <v>167314.37734999997</v>
      </c>
      <c r="N11" s="27"/>
    </row>
    <row r="12" spans="1:14" x14ac:dyDescent="0.25">
      <c r="A12" s="336" t="s">
        <v>7</v>
      </c>
      <c r="B12" s="335">
        <v>16787.845099999995</v>
      </c>
      <c r="C12" s="335">
        <v>55187.30999999999</v>
      </c>
      <c r="D12" s="335">
        <v>78909.501000000004</v>
      </c>
      <c r="E12" s="335">
        <v>741.35613000000001</v>
      </c>
      <c r="F12" s="335">
        <v>1076.4490000000001</v>
      </c>
      <c r="G12" s="335">
        <v>107.05789999999999</v>
      </c>
      <c r="H12" s="335">
        <v>15204.945</v>
      </c>
      <c r="I12" s="56">
        <v>0</v>
      </c>
      <c r="J12" s="56">
        <f t="shared" si="0"/>
        <v>168014.46413000001</v>
      </c>
      <c r="N12" s="27"/>
    </row>
    <row r="13" spans="1:14" x14ac:dyDescent="0.25">
      <c r="A13" s="336" t="s">
        <v>8</v>
      </c>
      <c r="B13" s="335">
        <v>16446.223100000007</v>
      </c>
      <c r="C13" s="335">
        <v>58480.014000000003</v>
      </c>
      <c r="D13" s="335">
        <v>86002.244000000006</v>
      </c>
      <c r="E13" s="335">
        <v>747.29420000000005</v>
      </c>
      <c r="F13" s="335">
        <v>1113.9179999999999</v>
      </c>
      <c r="G13" s="335">
        <v>91.020780000000002</v>
      </c>
      <c r="H13" s="335">
        <v>12906.904999999999</v>
      </c>
      <c r="I13" s="56">
        <v>0</v>
      </c>
      <c r="J13" s="56">
        <f t="shared" si="0"/>
        <v>175787.61908000003</v>
      </c>
      <c r="N13" s="27"/>
    </row>
    <row r="14" spans="1:14" x14ac:dyDescent="0.25">
      <c r="A14" s="336" t="s">
        <v>9</v>
      </c>
      <c r="B14" s="335">
        <v>16614.723279999998</v>
      </c>
      <c r="C14" s="335">
        <v>55407.603999999999</v>
      </c>
      <c r="D14" s="335">
        <v>83380.489000000001</v>
      </c>
      <c r="E14" s="335">
        <v>800.63454000000002</v>
      </c>
      <c r="F14" s="335">
        <v>1139.3530000000001</v>
      </c>
      <c r="G14" s="335">
        <v>87.489660000000015</v>
      </c>
      <c r="H14" s="335">
        <v>14804.835000000001</v>
      </c>
      <c r="I14" s="56">
        <v>0</v>
      </c>
      <c r="J14" s="56">
        <f t="shared" si="0"/>
        <v>172235.12847999998</v>
      </c>
      <c r="N14" s="27"/>
    </row>
    <row r="15" spans="1:14" x14ac:dyDescent="0.25">
      <c r="A15" s="336" t="s">
        <v>10</v>
      </c>
      <c r="B15" s="335">
        <v>14553.056999999999</v>
      </c>
      <c r="C15" s="335">
        <v>49932.199000000001</v>
      </c>
      <c r="D15" s="335">
        <v>62562.100999999995</v>
      </c>
      <c r="E15" s="335">
        <v>696.40346999999997</v>
      </c>
      <c r="F15" s="335">
        <v>1054.1130000000001</v>
      </c>
      <c r="G15" s="335">
        <v>46.518590000000003</v>
      </c>
      <c r="H15" s="335">
        <v>10852.888999999999</v>
      </c>
      <c r="I15" s="56">
        <v>0</v>
      </c>
      <c r="J15" s="56">
        <f t="shared" si="0"/>
        <v>139697.28106000001</v>
      </c>
      <c r="N15" s="27"/>
    </row>
    <row r="16" spans="1:14" x14ac:dyDescent="0.25">
      <c r="A16" s="336" t="s">
        <v>11</v>
      </c>
      <c r="B16" s="335">
        <v>13087.916989999998</v>
      </c>
      <c r="C16" s="335">
        <v>52824.205999999998</v>
      </c>
      <c r="D16" s="335">
        <v>54266.358000000007</v>
      </c>
      <c r="E16" s="335">
        <v>570.23835000000008</v>
      </c>
      <c r="F16" s="335">
        <v>1150.865</v>
      </c>
      <c r="G16" s="335">
        <v>37.636379999999996</v>
      </c>
      <c r="H16" s="335">
        <v>13981.608000000002</v>
      </c>
      <c r="I16" s="56">
        <v>0</v>
      </c>
      <c r="J16" s="56">
        <f t="shared" si="0"/>
        <v>135918.82872000002</v>
      </c>
      <c r="N16" s="27"/>
    </row>
    <row r="17" spans="1:14" x14ac:dyDescent="0.25">
      <c r="A17" s="336" t="s">
        <v>12</v>
      </c>
      <c r="B17" s="335">
        <v>10837.876400000003</v>
      </c>
      <c r="C17" s="335">
        <v>51079.014999999992</v>
      </c>
      <c r="D17" s="335">
        <v>42271.025999999998</v>
      </c>
      <c r="E17" s="335">
        <v>471.07358000000005</v>
      </c>
      <c r="F17" s="335">
        <v>1120.9929999999999</v>
      </c>
      <c r="G17" s="335">
        <v>26.930600000000002</v>
      </c>
      <c r="H17" s="335">
        <v>12666.628999999999</v>
      </c>
      <c r="I17" s="56">
        <v>0</v>
      </c>
      <c r="J17" s="56">
        <f t="shared" si="0"/>
        <v>118473.54358</v>
      </c>
      <c r="N17" s="27"/>
    </row>
    <row r="18" spans="1:14" x14ac:dyDescent="0.25">
      <c r="A18" s="336" t="s">
        <v>13</v>
      </c>
      <c r="B18" s="335">
        <v>9029.6499999999978</v>
      </c>
      <c r="C18" s="335">
        <v>49764.944000000003</v>
      </c>
      <c r="D18" s="335">
        <v>35651.443000000014</v>
      </c>
      <c r="E18" s="335">
        <v>356.56200000000001</v>
      </c>
      <c r="F18" s="335">
        <v>1154.673</v>
      </c>
      <c r="G18" s="335">
        <v>24.195800000000002</v>
      </c>
      <c r="H18" s="335">
        <v>14340.303000000002</v>
      </c>
      <c r="I18" s="56">
        <v>0</v>
      </c>
      <c r="J18" s="56">
        <f t="shared" si="0"/>
        <v>110321.77080000001</v>
      </c>
      <c r="N18" s="27"/>
    </row>
    <row r="19" spans="1:14" x14ac:dyDescent="0.25">
      <c r="A19" s="379" t="s">
        <v>22</v>
      </c>
      <c r="B19" s="408">
        <f t="shared" ref="B19:G19" si="1">+SUM(B7:B18)</f>
        <v>148374.51271000001</v>
      </c>
      <c r="C19" s="408">
        <f t="shared" si="1"/>
        <v>639408.12160000007</v>
      </c>
      <c r="D19" s="408">
        <f t="shared" si="1"/>
        <v>657784.82019999996</v>
      </c>
      <c r="E19" s="408">
        <f t="shared" si="1"/>
        <v>6375.0578999999998</v>
      </c>
      <c r="F19" s="408">
        <f t="shared" si="1"/>
        <v>13184.517</v>
      </c>
      <c r="G19" s="408">
        <f t="shared" si="1"/>
        <v>612.23142000000007</v>
      </c>
      <c r="H19" s="408">
        <f>SUM(H7:H18)</f>
        <v>159757.07</v>
      </c>
      <c r="I19" s="60">
        <f t="shared" ref="I19:J19" si="2">+SUM(I7:I18)</f>
        <v>0</v>
      </c>
      <c r="J19" s="60">
        <f t="shared" si="2"/>
        <v>1625496.3308300001</v>
      </c>
      <c r="N19" s="27"/>
    </row>
    <row r="27" spans="1:14" x14ac:dyDescent="0.25">
      <c r="J27" s="27"/>
    </row>
    <row r="29" spans="1:14" x14ac:dyDescent="0.25">
      <c r="J29" s="27"/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I37"/>
  <sheetViews>
    <sheetView zoomScale="136" zoomScaleNormal="136" workbookViewId="0">
      <selection activeCell="I32" sqref="I32"/>
    </sheetView>
  </sheetViews>
  <sheetFormatPr baseColWidth="10" defaultColWidth="11.42578125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272</v>
      </c>
    </row>
    <row r="6" spans="2:9" x14ac:dyDescent="0.25">
      <c r="B6" s="2"/>
    </row>
    <row r="7" spans="2:9" x14ac:dyDescent="0.25">
      <c r="B7" s="132" t="s">
        <v>78</v>
      </c>
      <c r="C7" s="133" t="s">
        <v>85</v>
      </c>
      <c r="D7" s="134"/>
      <c r="E7" s="135" t="s">
        <v>160</v>
      </c>
      <c r="F7" s="136"/>
      <c r="G7" s="77" t="s">
        <v>15</v>
      </c>
      <c r="H7" s="136"/>
    </row>
    <row r="8" spans="2:9" x14ac:dyDescent="0.25">
      <c r="B8" s="137" t="s">
        <v>80</v>
      </c>
      <c r="C8" s="138"/>
      <c r="D8" s="139"/>
      <c r="E8" s="140" t="s">
        <v>159</v>
      </c>
      <c r="F8" s="141"/>
      <c r="G8" s="142"/>
      <c r="H8" s="143"/>
    </row>
    <row r="9" spans="2:9" x14ac:dyDescent="0.25">
      <c r="B9" s="144"/>
      <c r="C9" s="78" t="s">
        <v>149</v>
      </c>
      <c r="D9" s="78" t="s">
        <v>150</v>
      </c>
      <c r="E9" s="78" t="s">
        <v>149</v>
      </c>
      <c r="F9" s="78" t="s">
        <v>150</v>
      </c>
      <c r="G9" s="78" t="s">
        <v>149</v>
      </c>
      <c r="H9" s="78" t="s">
        <v>150</v>
      </c>
    </row>
    <row r="10" spans="2:9" x14ac:dyDescent="0.25">
      <c r="B10" s="71"/>
      <c r="C10" s="10"/>
      <c r="D10" s="10"/>
      <c r="E10" s="537"/>
      <c r="F10" s="537"/>
      <c r="G10" s="10"/>
      <c r="H10" s="10"/>
      <c r="I10" s="12"/>
    </row>
    <row r="11" spans="2:9" x14ac:dyDescent="0.25">
      <c r="B11" s="44" t="s">
        <v>23</v>
      </c>
      <c r="C11" s="570"/>
      <c r="D11" s="570"/>
      <c r="E11" s="537"/>
      <c r="F11" s="537"/>
      <c r="G11" s="537"/>
      <c r="H11" s="537"/>
      <c r="I11" s="12"/>
    </row>
    <row r="12" spans="2:9" x14ac:dyDescent="0.25">
      <c r="B12" s="44" t="s">
        <v>147</v>
      </c>
      <c r="C12" s="571"/>
      <c r="D12" s="571"/>
      <c r="E12" s="537"/>
      <c r="F12" s="537"/>
      <c r="G12" s="537"/>
      <c r="H12" s="537"/>
      <c r="I12" s="12"/>
    </row>
    <row r="13" spans="2:9" x14ac:dyDescent="0.25">
      <c r="B13" s="175" t="s">
        <v>24</v>
      </c>
      <c r="C13" s="570"/>
      <c r="D13" s="570"/>
      <c r="E13" s="537"/>
      <c r="F13" s="537"/>
      <c r="G13" s="537"/>
      <c r="H13" s="537"/>
      <c r="I13" s="12"/>
    </row>
    <row r="14" spans="2:9" x14ac:dyDescent="0.25">
      <c r="B14" s="44" t="s">
        <v>25</v>
      </c>
      <c r="C14" s="570"/>
      <c r="D14" s="570"/>
      <c r="E14" s="537"/>
      <c r="F14" s="537"/>
      <c r="G14" s="537"/>
      <c r="H14" s="537"/>
      <c r="I14" s="12"/>
    </row>
    <row r="15" spans="2:9" x14ac:dyDescent="0.25">
      <c r="B15" s="175"/>
      <c r="C15" s="570"/>
      <c r="D15" s="570"/>
      <c r="E15" s="537"/>
      <c r="F15" s="537"/>
      <c r="G15" s="537"/>
      <c r="H15" s="537"/>
      <c r="I15" s="12"/>
    </row>
    <row r="16" spans="2:9" x14ac:dyDescent="0.25">
      <c r="B16" s="175" t="s">
        <v>26</v>
      </c>
      <c r="C16" s="570"/>
      <c r="D16" s="570"/>
      <c r="E16" s="537"/>
      <c r="F16" s="537"/>
      <c r="G16" s="537"/>
      <c r="H16" s="537"/>
      <c r="I16" s="12"/>
    </row>
    <row r="17" spans="2:9" x14ac:dyDescent="0.25">
      <c r="B17" s="175" t="s">
        <v>148</v>
      </c>
      <c r="C17" s="570"/>
      <c r="D17" s="570"/>
      <c r="E17" s="537"/>
      <c r="F17" s="537"/>
      <c r="G17" s="537"/>
      <c r="H17" s="537"/>
      <c r="I17" s="12"/>
    </row>
    <row r="18" spans="2:9" x14ac:dyDescent="0.25">
      <c r="B18" s="71"/>
      <c r="C18" s="148"/>
      <c r="D18" s="148"/>
      <c r="E18" s="537"/>
      <c r="F18" s="537"/>
      <c r="G18" s="10"/>
      <c r="H18" s="10"/>
      <c r="I18" s="12"/>
    </row>
    <row r="19" spans="2:9" x14ac:dyDescent="0.25">
      <c r="B19" s="7" t="s">
        <v>151</v>
      </c>
      <c r="C19" s="145">
        <f t="shared" ref="C19:H19" si="0">SUM(C11:C17)</f>
        <v>0</v>
      </c>
      <c r="D19" s="145">
        <f t="shared" si="0"/>
        <v>0</v>
      </c>
      <c r="E19" s="145">
        <f t="shared" si="0"/>
        <v>0</v>
      </c>
      <c r="F19" s="145">
        <f t="shared" si="0"/>
        <v>0</v>
      </c>
      <c r="G19" s="145">
        <f t="shared" si="0"/>
        <v>0</v>
      </c>
      <c r="H19" s="145">
        <f t="shared" si="0"/>
        <v>0</v>
      </c>
      <c r="I19" s="12"/>
    </row>
    <row r="20" spans="2:9" x14ac:dyDescent="0.25">
      <c r="B20" s="190" t="s">
        <v>302</v>
      </c>
      <c r="C20" s="12"/>
      <c r="D20" s="12"/>
      <c r="E20" s="12"/>
      <c r="F20" s="12"/>
      <c r="G20" s="12"/>
      <c r="H20" s="12"/>
      <c r="I20" s="12"/>
    </row>
    <row r="21" spans="2:9" x14ac:dyDescent="0.25">
      <c r="C21" s="12"/>
      <c r="D21" s="12"/>
      <c r="E21" s="12"/>
      <c r="F21" s="12"/>
      <c r="G21" s="12"/>
      <c r="H21" s="12"/>
      <c r="I21" s="12"/>
    </row>
    <row r="22" spans="2:9" x14ac:dyDescent="0.25">
      <c r="B22" s="6" t="s">
        <v>273</v>
      </c>
    </row>
    <row r="23" spans="2:9" x14ac:dyDescent="0.25">
      <c r="B23" s="1"/>
    </row>
    <row r="24" spans="2:9" x14ac:dyDescent="0.25">
      <c r="B24" s="132" t="s">
        <v>78</v>
      </c>
      <c r="C24" s="133" t="s">
        <v>85</v>
      </c>
      <c r="D24" s="134"/>
      <c r="E24" s="135" t="s">
        <v>160</v>
      </c>
      <c r="F24" s="136"/>
      <c r="G24" s="77" t="s">
        <v>15</v>
      </c>
      <c r="H24" s="136"/>
    </row>
    <row r="25" spans="2:9" x14ac:dyDescent="0.25">
      <c r="B25" s="137" t="s">
        <v>80</v>
      </c>
      <c r="C25" s="138"/>
      <c r="D25" s="139"/>
      <c r="E25" s="140" t="s">
        <v>159</v>
      </c>
      <c r="F25" s="146"/>
      <c r="G25" s="142"/>
      <c r="H25" s="143"/>
    </row>
    <row r="26" spans="2:9" x14ac:dyDescent="0.25">
      <c r="B26" s="147"/>
      <c r="C26" s="70" t="s">
        <v>149</v>
      </c>
      <c r="D26" s="70" t="s">
        <v>150</v>
      </c>
      <c r="E26" s="70" t="s">
        <v>149</v>
      </c>
      <c r="F26" s="70" t="s">
        <v>150</v>
      </c>
      <c r="G26" s="70" t="s">
        <v>149</v>
      </c>
      <c r="H26" s="70" t="s">
        <v>150</v>
      </c>
    </row>
    <row r="27" spans="2:9" x14ac:dyDescent="0.25">
      <c r="B27" s="119" t="s">
        <v>157</v>
      </c>
      <c r="C27" s="148"/>
      <c r="D27" s="148"/>
      <c r="E27" s="148"/>
      <c r="F27" s="148"/>
      <c r="G27" s="148"/>
      <c r="H27" s="148"/>
      <c r="I27" s="12"/>
    </row>
    <row r="28" spans="2:9" x14ac:dyDescent="0.25">
      <c r="B28" s="119" t="s">
        <v>158</v>
      </c>
      <c r="C28" s="148"/>
      <c r="D28" s="148"/>
      <c r="E28" s="148"/>
      <c r="F28" s="148"/>
      <c r="G28" s="148"/>
      <c r="H28" s="148"/>
      <c r="I28" s="12"/>
    </row>
    <row r="29" spans="2:9" x14ac:dyDescent="0.25">
      <c r="B29" s="106"/>
      <c r="C29" s="149"/>
      <c r="D29" s="149"/>
      <c r="E29" s="150"/>
      <c r="F29" s="150"/>
      <c r="G29" s="150"/>
      <c r="H29" s="151"/>
      <c r="I29" s="12"/>
    </row>
    <row r="30" spans="2:9" x14ac:dyDescent="0.25">
      <c r="B30" s="7" t="s">
        <v>151</v>
      </c>
      <c r="C30" s="145">
        <f>SUM(C27:C29)</f>
        <v>0</v>
      </c>
      <c r="D30" s="145">
        <v>0</v>
      </c>
      <c r="E30" s="145">
        <f>SUM(E27:E28)</f>
        <v>0</v>
      </c>
      <c r="F30" s="145">
        <v>0</v>
      </c>
      <c r="G30" s="145">
        <f>+C30+E30</f>
        <v>0</v>
      </c>
      <c r="H30" s="151">
        <v>0</v>
      </c>
      <c r="I30" s="12"/>
    </row>
    <row r="31" spans="2:9" x14ac:dyDescent="0.25">
      <c r="B31" s="190" t="s">
        <v>302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19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sheetPr codeName="Hoja6"/>
  <dimension ref="A1:R106"/>
  <sheetViews>
    <sheetView zoomScaleNormal="100" workbookViewId="0">
      <selection activeCell="I32" sqref="I32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  <col min="18" max="18" width="12.5703125" bestFit="1" customWidth="1"/>
  </cols>
  <sheetData>
    <row r="1" spans="1:14" s="8" customFormat="1" ht="13.5" x14ac:dyDescent="0.25">
      <c r="A1" s="1" t="s">
        <v>171</v>
      </c>
    </row>
    <row r="2" spans="1:14" s="8" customFormat="1" ht="13.5" x14ac:dyDescent="0.25"/>
    <row r="3" spans="1:14" s="8" customFormat="1" ht="14.25" thickBot="1" x14ac:dyDescent="0.3">
      <c r="A3" s="131" t="s">
        <v>495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83" customFormat="1" ht="14.25" thickBot="1" x14ac:dyDescent="0.3">
      <c r="A4" s="355" t="s">
        <v>372</v>
      </c>
      <c r="B4" s="356" t="s">
        <v>40</v>
      </c>
      <c r="C4" s="357" t="s">
        <v>41</v>
      </c>
      <c r="D4" s="357" t="s">
        <v>42</v>
      </c>
      <c r="E4" s="357" t="s">
        <v>43</v>
      </c>
      <c r="F4" s="357" t="s">
        <v>44</v>
      </c>
      <c r="G4" s="357" t="s">
        <v>45</v>
      </c>
      <c r="H4" s="357" t="s">
        <v>46</v>
      </c>
      <c r="I4" s="357" t="s">
        <v>47</v>
      </c>
      <c r="J4" s="357" t="s">
        <v>48</v>
      </c>
      <c r="K4" s="357" t="s">
        <v>49</v>
      </c>
      <c r="L4" s="357" t="s">
        <v>50</v>
      </c>
      <c r="M4" s="358" t="s">
        <v>51</v>
      </c>
      <c r="N4" s="355" t="s">
        <v>332</v>
      </c>
    </row>
    <row r="5" spans="1:14" ht="14.25" thickBot="1" x14ac:dyDescent="0.3">
      <c r="A5" s="349" t="s">
        <v>23</v>
      </c>
      <c r="B5" s="550">
        <f t="shared" ref="B5" si="0">SUM(B6:B10)</f>
        <v>20029</v>
      </c>
      <c r="C5" s="550">
        <f t="shared" ref="C5" si="1">SUM(C6:C10)</f>
        <v>13874</v>
      </c>
      <c r="D5" s="550">
        <f t="shared" ref="D5" si="2">SUM(D6:D10)</f>
        <v>14175.52</v>
      </c>
      <c r="E5" s="550">
        <f t="shared" ref="E5" si="3">SUM(E6:E10)</f>
        <v>12276</v>
      </c>
      <c r="F5" s="550">
        <f t="shared" ref="F5" si="4">SUM(F6:F10)</f>
        <v>10337</v>
      </c>
      <c r="G5" s="550">
        <f t="shared" ref="G5" si="5">SUM(G6:G10)</f>
        <v>13780</v>
      </c>
      <c r="H5" s="550">
        <f t="shared" ref="H5" si="6">SUM(H6:H10)</f>
        <v>16226.869999999999</v>
      </c>
      <c r="I5" s="550">
        <f t="shared" ref="I5" si="7">SUM(I6:I10)</f>
        <v>11868.972999999998</v>
      </c>
      <c r="J5" s="550">
        <f t="shared" ref="J5" si="8">SUM(J6:J10)</f>
        <v>17287.648000000001</v>
      </c>
      <c r="K5" s="550">
        <f t="shared" ref="K5" si="9">SUM(K6:K10)</f>
        <v>17893.199999999997</v>
      </c>
      <c r="L5" s="550">
        <f t="shared" ref="L5" si="10">SUM(L6:L10)</f>
        <v>14263.716</v>
      </c>
      <c r="M5" s="551">
        <f t="shared" ref="M5" si="11">SUM(M6:M10)</f>
        <v>16358.705</v>
      </c>
      <c r="N5" s="350">
        <f t="shared" ref="N5" si="12">SUM(N6:N10)</f>
        <v>178370.63199999998</v>
      </c>
    </row>
    <row r="6" spans="1:14" ht="14.25" x14ac:dyDescent="0.3">
      <c r="A6" s="547" t="s">
        <v>333</v>
      </c>
      <c r="B6" s="516">
        <v>0</v>
      </c>
      <c r="C6" s="517">
        <v>0</v>
      </c>
      <c r="D6" s="517">
        <v>0</v>
      </c>
      <c r="E6" s="517">
        <v>74</v>
      </c>
      <c r="F6" s="517">
        <v>0</v>
      </c>
      <c r="G6" s="517">
        <v>0</v>
      </c>
      <c r="H6" s="517">
        <v>0</v>
      </c>
      <c r="I6" s="517">
        <v>73.742999999999995</v>
      </c>
      <c r="J6" s="517">
        <v>0</v>
      </c>
      <c r="K6" s="517">
        <v>0</v>
      </c>
      <c r="L6" s="517">
        <v>0</v>
      </c>
      <c r="M6" s="552">
        <v>0.3539999999999992</v>
      </c>
      <c r="N6" s="549">
        <f>SUM(B6:M6)</f>
        <v>148.09699999999998</v>
      </c>
    </row>
    <row r="7" spans="1:14" ht="14.25" x14ac:dyDescent="0.3">
      <c r="A7" s="548" t="s">
        <v>373</v>
      </c>
      <c r="B7" s="518">
        <v>7802</v>
      </c>
      <c r="C7" s="487">
        <v>6533</v>
      </c>
      <c r="D7" s="487">
        <v>6569.7960000000003</v>
      </c>
      <c r="E7" s="487">
        <v>6221</v>
      </c>
      <c r="F7" s="487">
        <v>2173</v>
      </c>
      <c r="G7" s="487">
        <v>4147</v>
      </c>
      <c r="H7" s="487">
        <v>6301.9639999999999</v>
      </c>
      <c r="I7" s="487">
        <v>1990.1990000000001</v>
      </c>
      <c r="J7" s="487">
        <v>7386.0709999999999</v>
      </c>
      <c r="K7" s="487">
        <v>6157.0529999999999</v>
      </c>
      <c r="L7" s="487">
        <v>5714.5860000000002</v>
      </c>
      <c r="M7" s="553">
        <v>7482.3980000000001</v>
      </c>
      <c r="N7" s="549">
        <f t="shared" ref="N7:N10" si="13">SUM(B7:M7)</f>
        <v>68478.066999999995</v>
      </c>
    </row>
    <row r="8" spans="1:14" ht="14.25" x14ac:dyDescent="0.3">
      <c r="A8" s="548" t="s">
        <v>378</v>
      </c>
      <c r="B8" s="518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553"/>
      <c r="N8" s="549">
        <f t="shared" si="13"/>
        <v>0</v>
      </c>
    </row>
    <row r="9" spans="1:14" ht="14.25" x14ac:dyDescent="0.3">
      <c r="A9" s="548" t="s">
        <v>334</v>
      </c>
      <c r="B9" s="518">
        <v>12227</v>
      </c>
      <c r="C9" s="487">
        <v>7341</v>
      </c>
      <c r="D9" s="487">
        <v>7605.7240000000002</v>
      </c>
      <c r="E9" s="487">
        <v>5981</v>
      </c>
      <c r="F9" s="487">
        <v>8164</v>
      </c>
      <c r="G9" s="487">
        <v>9633</v>
      </c>
      <c r="H9" s="487">
        <v>9924.905999999999</v>
      </c>
      <c r="I9" s="487">
        <v>9805.030999999999</v>
      </c>
      <c r="J9" s="487">
        <v>9901.5769999999993</v>
      </c>
      <c r="K9" s="487">
        <v>11736.146999999999</v>
      </c>
      <c r="L9" s="487">
        <v>8549.1299999999992</v>
      </c>
      <c r="M9" s="553">
        <v>8875.9529999999995</v>
      </c>
      <c r="N9" s="549">
        <f t="shared" si="13"/>
        <v>109744.46800000001</v>
      </c>
    </row>
    <row r="10" spans="1:14" ht="15" thickBot="1" x14ac:dyDescent="0.35">
      <c r="A10" s="548" t="s">
        <v>335</v>
      </c>
      <c r="B10" s="519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54"/>
      <c r="N10" s="549">
        <f t="shared" si="13"/>
        <v>0</v>
      </c>
    </row>
    <row r="11" spans="1:14" ht="14.25" thickBot="1" x14ac:dyDescent="0.3">
      <c r="A11" s="349" t="s">
        <v>336</v>
      </c>
      <c r="B11" s="561">
        <f>SUM(B12:B28)</f>
        <v>145882</v>
      </c>
      <c r="C11" s="562">
        <f t="shared" ref="C11:M11" si="14">SUM(C12:C28)</f>
        <v>172977</v>
      </c>
      <c r="D11" s="562">
        <f t="shared" si="14"/>
        <v>224679.66499999998</v>
      </c>
      <c r="E11" s="562">
        <f t="shared" si="14"/>
        <v>171862</v>
      </c>
      <c r="F11" s="562">
        <f t="shared" si="14"/>
        <v>197562</v>
      </c>
      <c r="G11" s="562">
        <f t="shared" si="14"/>
        <v>221527</v>
      </c>
      <c r="H11" s="562">
        <f t="shared" si="14"/>
        <v>246458.58600000001</v>
      </c>
      <c r="I11" s="562">
        <f t="shared" si="14"/>
        <v>203983.27300000002</v>
      </c>
      <c r="J11" s="562">
        <f t="shared" si="14"/>
        <v>216321.08200000002</v>
      </c>
      <c r="K11" s="562">
        <f t="shared" si="14"/>
        <v>217003.09599999999</v>
      </c>
      <c r="L11" s="562">
        <f t="shared" si="14"/>
        <v>215797.399</v>
      </c>
      <c r="M11" s="563">
        <f t="shared" si="14"/>
        <v>175489.50000000003</v>
      </c>
      <c r="N11" s="350">
        <f>SUM(N12:N28)</f>
        <v>2409542.6009999998</v>
      </c>
    </row>
    <row r="12" spans="1:14" ht="14.25" x14ac:dyDescent="0.3">
      <c r="A12" s="555" t="s">
        <v>387</v>
      </c>
      <c r="B12" s="516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52"/>
      <c r="N12" s="558">
        <f t="shared" ref="N12:N28" si="15">SUM(B12:M12)</f>
        <v>0</v>
      </c>
    </row>
    <row r="13" spans="1:14" ht="14.25" x14ac:dyDescent="0.3">
      <c r="A13" s="555" t="s">
        <v>337</v>
      </c>
      <c r="B13" s="518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553"/>
      <c r="N13" s="549">
        <f t="shared" si="15"/>
        <v>0</v>
      </c>
    </row>
    <row r="14" spans="1:14" ht="14.25" x14ac:dyDescent="0.3">
      <c r="A14" s="548" t="s">
        <v>338</v>
      </c>
      <c r="B14" s="518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553"/>
      <c r="N14" s="549">
        <f t="shared" si="15"/>
        <v>0</v>
      </c>
    </row>
    <row r="15" spans="1:14" ht="14.25" x14ac:dyDescent="0.3">
      <c r="A15" s="548" t="s">
        <v>339</v>
      </c>
      <c r="B15" s="518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553"/>
      <c r="N15" s="549">
        <f t="shared" si="15"/>
        <v>0</v>
      </c>
    </row>
    <row r="16" spans="1:14" ht="14.25" x14ac:dyDescent="0.3">
      <c r="A16" s="548" t="s">
        <v>340</v>
      </c>
      <c r="B16" s="518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553"/>
      <c r="N16" s="549">
        <f t="shared" si="15"/>
        <v>0</v>
      </c>
    </row>
    <row r="17" spans="1:14" ht="14.25" x14ac:dyDescent="0.3">
      <c r="A17" s="548" t="s">
        <v>341</v>
      </c>
      <c r="B17" s="518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553"/>
      <c r="N17" s="549">
        <f t="shared" si="15"/>
        <v>0</v>
      </c>
    </row>
    <row r="18" spans="1:14" ht="14.25" x14ac:dyDescent="0.3">
      <c r="A18" s="556" t="s">
        <v>431</v>
      </c>
      <c r="B18" s="518">
        <v>61276</v>
      </c>
      <c r="C18" s="487">
        <v>78101</v>
      </c>
      <c r="D18" s="487">
        <v>97439.498999999982</v>
      </c>
      <c r="E18" s="487">
        <v>81769</v>
      </c>
      <c r="F18" s="487">
        <v>68480</v>
      </c>
      <c r="G18" s="487">
        <v>97820</v>
      </c>
      <c r="H18" s="487">
        <v>79525.739000000001</v>
      </c>
      <c r="I18" s="487">
        <v>81073.823000000004</v>
      </c>
      <c r="J18" s="487">
        <v>78338.399000000005</v>
      </c>
      <c r="K18" s="487">
        <v>71835.695000000007</v>
      </c>
      <c r="L18" s="487">
        <v>82978.080999999991</v>
      </c>
      <c r="M18" s="553">
        <v>75845.479000000007</v>
      </c>
      <c r="N18" s="549">
        <f t="shared" si="15"/>
        <v>954482.71499999985</v>
      </c>
    </row>
    <row r="19" spans="1:14" ht="14.25" x14ac:dyDescent="0.3">
      <c r="A19" s="556" t="s">
        <v>432</v>
      </c>
      <c r="B19" s="518">
        <v>51766</v>
      </c>
      <c r="C19" s="487">
        <v>23193</v>
      </c>
      <c r="D19" s="487">
        <v>50784.248000000007</v>
      </c>
      <c r="E19" s="487">
        <v>40992</v>
      </c>
      <c r="F19" s="487">
        <v>25380</v>
      </c>
      <c r="G19" s="487">
        <v>49323</v>
      </c>
      <c r="H19" s="487">
        <v>32583.114000000001</v>
      </c>
      <c r="I19" s="487">
        <v>34335.476000000002</v>
      </c>
      <c r="J19" s="487">
        <v>34647.165999999997</v>
      </c>
      <c r="K19" s="487">
        <v>30968.383999999998</v>
      </c>
      <c r="L19" s="487">
        <v>29041.641</v>
      </c>
      <c r="M19" s="553">
        <v>33045.305</v>
      </c>
      <c r="N19" s="549">
        <f t="shared" si="15"/>
        <v>436059.33400000009</v>
      </c>
    </row>
    <row r="20" spans="1:14" ht="14.25" x14ac:dyDescent="0.3">
      <c r="A20" s="556" t="s">
        <v>433</v>
      </c>
      <c r="B20" s="518">
        <v>32840</v>
      </c>
      <c r="C20" s="487">
        <v>49146</v>
      </c>
      <c r="D20" s="487">
        <v>65135.779999999992</v>
      </c>
      <c r="E20" s="487">
        <v>37937</v>
      </c>
      <c r="F20" s="487">
        <v>43298</v>
      </c>
      <c r="G20" s="487">
        <v>66359</v>
      </c>
      <c r="H20" s="487">
        <v>123643.133</v>
      </c>
      <c r="I20" s="487">
        <v>76377.062000000005</v>
      </c>
      <c r="J20" s="487">
        <v>93448.900000000009</v>
      </c>
      <c r="K20" s="487">
        <v>106917.83</v>
      </c>
      <c r="L20" s="487">
        <v>87607.32</v>
      </c>
      <c r="M20" s="553">
        <v>57647.164999999994</v>
      </c>
      <c r="N20" s="549">
        <f t="shared" si="15"/>
        <v>840357.19000000018</v>
      </c>
    </row>
    <row r="21" spans="1:14" ht="14.25" x14ac:dyDescent="0.3">
      <c r="A21" s="556" t="s">
        <v>434</v>
      </c>
      <c r="B21" s="518">
        <v>0</v>
      </c>
      <c r="C21" s="487">
        <v>5455</v>
      </c>
      <c r="D21" s="487">
        <v>10771.53</v>
      </c>
      <c r="E21" s="487">
        <v>8605</v>
      </c>
      <c r="F21" s="487">
        <v>18085</v>
      </c>
      <c r="G21" s="487">
        <v>8025</v>
      </c>
      <c r="H21" s="487">
        <v>8886.9569999999985</v>
      </c>
      <c r="I21" s="487">
        <v>11020.741</v>
      </c>
      <c r="J21" s="487">
        <v>9886.6170000000002</v>
      </c>
      <c r="K21" s="487">
        <v>7281.1869999999999</v>
      </c>
      <c r="L21" s="487">
        <v>14414.166000000001</v>
      </c>
      <c r="M21" s="553">
        <v>6471.1709999999985</v>
      </c>
      <c r="N21" s="549">
        <f t="shared" si="15"/>
        <v>108902.36899999999</v>
      </c>
    </row>
    <row r="22" spans="1:14" ht="14.25" x14ac:dyDescent="0.3">
      <c r="A22" s="556" t="s">
        <v>459</v>
      </c>
      <c r="B22" s="518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553"/>
      <c r="N22" s="549">
        <f t="shared" si="15"/>
        <v>0</v>
      </c>
    </row>
    <row r="23" spans="1:14" ht="14.25" x14ac:dyDescent="0.3">
      <c r="A23" s="556" t="s">
        <v>460</v>
      </c>
      <c r="B23" s="518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553"/>
      <c r="N23" s="549">
        <f t="shared" si="15"/>
        <v>0</v>
      </c>
    </row>
    <row r="24" spans="1:14" ht="14.25" x14ac:dyDescent="0.3">
      <c r="A24" s="556" t="s">
        <v>456</v>
      </c>
      <c r="B24" s="518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553"/>
      <c r="N24" s="549">
        <f t="shared" si="15"/>
        <v>0</v>
      </c>
    </row>
    <row r="25" spans="1:14" ht="14.25" x14ac:dyDescent="0.3">
      <c r="A25" s="556" t="s">
        <v>435</v>
      </c>
      <c r="B25" s="518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553"/>
      <c r="N25" s="559">
        <f t="shared" si="15"/>
        <v>0</v>
      </c>
    </row>
    <row r="26" spans="1:14" ht="14.25" x14ac:dyDescent="0.3">
      <c r="A26" s="548" t="s">
        <v>465</v>
      </c>
      <c r="B26" s="518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553"/>
      <c r="N26" s="559">
        <f t="shared" si="15"/>
        <v>0</v>
      </c>
    </row>
    <row r="27" spans="1:14" ht="14.25" x14ac:dyDescent="0.3">
      <c r="A27" s="548" t="s">
        <v>466</v>
      </c>
      <c r="B27" s="518">
        <v>0</v>
      </c>
      <c r="C27" s="487">
        <v>17082</v>
      </c>
      <c r="D27" s="487">
        <v>0</v>
      </c>
      <c r="E27" s="487">
        <v>2559</v>
      </c>
      <c r="F27" s="487">
        <v>42059</v>
      </c>
      <c r="G27" s="487">
        <v>0</v>
      </c>
      <c r="H27" s="487">
        <v>0</v>
      </c>
      <c r="I27" s="487">
        <v>1176.1710000000003</v>
      </c>
      <c r="J27" s="487">
        <v>0</v>
      </c>
      <c r="K27" s="487">
        <v>0</v>
      </c>
      <c r="L27" s="487">
        <v>905.50500000000011</v>
      </c>
      <c r="M27" s="553">
        <v>2389.6360000000004</v>
      </c>
      <c r="N27" s="559">
        <f t="shared" si="15"/>
        <v>66171.312000000005</v>
      </c>
    </row>
    <row r="28" spans="1:14" ht="15" thickBot="1" x14ac:dyDescent="0.35">
      <c r="A28" s="557" t="s">
        <v>467</v>
      </c>
      <c r="B28" s="519">
        <v>0</v>
      </c>
      <c r="C28" s="520">
        <v>0</v>
      </c>
      <c r="D28" s="520">
        <v>548.60800000000108</v>
      </c>
      <c r="E28" s="520">
        <v>0</v>
      </c>
      <c r="F28" s="520">
        <v>260</v>
      </c>
      <c r="G28" s="520">
        <v>0</v>
      </c>
      <c r="H28" s="520">
        <v>1819.643</v>
      </c>
      <c r="I28" s="520">
        <v>0</v>
      </c>
      <c r="J28" s="520">
        <v>0</v>
      </c>
      <c r="K28" s="520">
        <v>0</v>
      </c>
      <c r="L28" s="520">
        <v>850.68599999999992</v>
      </c>
      <c r="M28" s="554">
        <v>90.743999999999915</v>
      </c>
      <c r="N28" s="560">
        <f t="shared" si="15"/>
        <v>3569.6810000000005</v>
      </c>
    </row>
    <row r="29" spans="1:14" s="8" customFormat="1" ht="14.25" thickBot="1" x14ac:dyDescent="0.3">
      <c r="A29" s="512" t="s">
        <v>24</v>
      </c>
      <c r="B29" s="562">
        <f t="shared" ref="B29:N29" si="16">SUM(B30:B33)</f>
        <v>33573</v>
      </c>
      <c r="C29" s="562">
        <f t="shared" si="16"/>
        <v>45004</v>
      </c>
      <c r="D29" s="562">
        <f t="shared" si="16"/>
        <v>46169.336000000003</v>
      </c>
      <c r="E29" s="562">
        <f t="shared" si="16"/>
        <v>32877</v>
      </c>
      <c r="F29" s="562">
        <f t="shared" si="16"/>
        <v>41597</v>
      </c>
      <c r="G29" s="562">
        <f t="shared" si="16"/>
        <v>57990</v>
      </c>
      <c r="H29" s="562">
        <f t="shared" si="16"/>
        <v>57021.421000000002</v>
      </c>
      <c r="I29" s="562">
        <f t="shared" si="16"/>
        <v>36407.179999999993</v>
      </c>
      <c r="J29" s="562">
        <f t="shared" si="16"/>
        <v>49684.103000000003</v>
      </c>
      <c r="K29" s="562">
        <f t="shared" si="16"/>
        <v>60221.704999999994</v>
      </c>
      <c r="L29" s="562">
        <f t="shared" si="16"/>
        <v>58621.656000000003</v>
      </c>
      <c r="M29" s="563">
        <f t="shared" si="16"/>
        <v>56924.204999999994</v>
      </c>
      <c r="N29" s="513">
        <f t="shared" si="16"/>
        <v>576090.60599999991</v>
      </c>
    </row>
    <row r="30" spans="1:14" s="8" customFormat="1" ht="14.25" x14ac:dyDescent="0.3">
      <c r="A30" s="555" t="s">
        <v>342</v>
      </c>
      <c r="B30" s="516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52"/>
      <c r="N30" s="549">
        <f>SUM(B30:M30)</f>
        <v>0</v>
      </c>
    </row>
    <row r="31" spans="1:14" s="8" customFormat="1" ht="14.25" x14ac:dyDescent="0.3">
      <c r="A31" s="555" t="s">
        <v>343</v>
      </c>
      <c r="B31" s="518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553"/>
      <c r="N31" s="549">
        <f t="shared" ref="N31:N33" si="17">SUM(B31:M31)</f>
        <v>0</v>
      </c>
    </row>
    <row r="32" spans="1:14" s="8" customFormat="1" ht="14.25" x14ac:dyDescent="0.3">
      <c r="A32" s="555" t="s">
        <v>24</v>
      </c>
      <c r="B32" s="518">
        <v>83</v>
      </c>
      <c r="C32" s="487">
        <v>966</v>
      </c>
      <c r="D32" s="487">
        <v>4840.7060000000001</v>
      </c>
      <c r="E32" s="487">
        <v>0</v>
      </c>
      <c r="F32" s="487">
        <v>5223</v>
      </c>
      <c r="G32" s="487">
        <v>16162</v>
      </c>
      <c r="H32" s="487">
        <v>23183.870000000003</v>
      </c>
      <c r="I32" s="487">
        <v>7479.2459999999992</v>
      </c>
      <c r="J32" s="487">
        <v>5301.09</v>
      </c>
      <c r="K32" s="487">
        <v>472.43100000000015</v>
      </c>
      <c r="L32" s="487">
        <v>1859.7310000000007</v>
      </c>
      <c r="M32" s="553">
        <v>1120.4880000000001</v>
      </c>
      <c r="N32" s="549">
        <f t="shared" si="17"/>
        <v>66691.561999999991</v>
      </c>
    </row>
    <row r="33" spans="1:14" s="8" customFormat="1" ht="15" thickBot="1" x14ac:dyDescent="0.35">
      <c r="A33" s="555" t="s">
        <v>25</v>
      </c>
      <c r="B33" s="519">
        <v>33490</v>
      </c>
      <c r="C33" s="520">
        <v>44038</v>
      </c>
      <c r="D33" s="520">
        <v>41328.630000000005</v>
      </c>
      <c r="E33" s="520">
        <v>32877</v>
      </c>
      <c r="F33" s="520">
        <v>36374</v>
      </c>
      <c r="G33" s="520">
        <v>41828</v>
      </c>
      <c r="H33" s="520">
        <v>33837.550999999999</v>
      </c>
      <c r="I33" s="520">
        <v>28927.933999999997</v>
      </c>
      <c r="J33" s="520">
        <v>44383.012999999999</v>
      </c>
      <c r="K33" s="520">
        <v>59749.273999999998</v>
      </c>
      <c r="L33" s="520">
        <v>56761.925000000003</v>
      </c>
      <c r="M33" s="554">
        <v>55803.716999999997</v>
      </c>
      <c r="N33" s="549">
        <f t="shared" si="17"/>
        <v>509399.04399999994</v>
      </c>
    </row>
    <row r="34" spans="1:14" ht="14.25" thickBot="1" x14ac:dyDescent="0.3">
      <c r="A34" s="349" t="s">
        <v>344</v>
      </c>
      <c r="B34" s="562">
        <f>SUM(B35:B47)</f>
        <v>78640</v>
      </c>
      <c r="C34" s="562">
        <f t="shared" ref="C34:N34" si="18">SUM(C35:C47)</f>
        <v>136389</v>
      </c>
      <c r="D34" s="562">
        <f t="shared" si="18"/>
        <v>143318.18900000001</v>
      </c>
      <c r="E34" s="562">
        <f t="shared" si="18"/>
        <v>115668</v>
      </c>
      <c r="F34" s="562">
        <f t="shared" si="18"/>
        <v>135737</v>
      </c>
      <c r="G34" s="562">
        <f t="shared" si="18"/>
        <v>162817</v>
      </c>
      <c r="H34" s="562">
        <f t="shared" si="18"/>
        <v>159081.13099999999</v>
      </c>
      <c r="I34" s="562">
        <f t="shared" si="18"/>
        <v>149670.05800000002</v>
      </c>
      <c r="J34" s="562">
        <f t="shared" si="18"/>
        <v>163066.34999999998</v>
      </c>
      <c r="K34" s="562">
        <f t="shared" si="18"/>
        <v>172183.11600000001</v>
      </c>
      <c r="L34" s="562">
        <f t="shared" si="18"/>
        <v>160277.399</v>
      </c>
      <c r="M34" s="563">
        <f t="shared" si="18"/>
        <v>155719.73200000002</v>
      </c>
      <c r="N34" s="350">
        <f t="shared" si="18"/>
        <v>1732566.9749999999</v>
      </c>
    </row>
    <row r="35" spans="1:14" ht="14.25" x14ac:dyDescent="0.3">
      <c r="A35" s="555" t="s">
        <v>374</v>
      </c>
      <c r="B35" s="516">
        <v>176</v>
      </c>
      <c r="C35" s="517">
        <v>48</v>
      </c>
      <c r="D35" s="517">
        <v>280.51800000000003</v>
      </c>
      <c r="E35" s="517">
        <v>0</v>
      </c>
      <c r="F35" s="517">
        <v>160</v>
      </c>
      <c r="G35" s="517">
        <v>112</v>
      </c>
      <c r="H35" s="517">
        <v>0</v>
      </c>
      <c r="I35" s="517">
        <v>0</v>
      </c>
      <c r="J35" s="517">
        <v>397.22099999999955</v>
      </c>
      <c r="K35" s="517">
        <v>0</v>
      </c>
      <c r="L35" s="517">
        <v>0</v>
      </c>
      <c r="M35" s="552">
        <v>256.65900000000011</v>
      </c>
      <c r="N35" s="549">
        <f>SUM(B35:M35)</f>
        <v>1430.3979999999997</v>
      </c>
    </row>
    <row r="36" spans="1:14" ht="14.25" x14ac:dyDescent="0.3">
      <c r="A36" s="555" t="s">
        <v>307</v>
      </c>
      <c r="B36" s="518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553"/>
      <c r="N36" s="549">
        <f t="shared" ref="N36:N47" si="19">SUM(B36:M36)</f>
        <v>0</v>
      </c>
    </row>
    <row r="37" spans="1:14" ht="14.25" x14ac:dyDescent="0.3">
      <c r="A37" s="555" t="s">
        <v>345</v>
      </c>
      <c r="B37" s="518">
        <v>0</v>
      </c>
      <c r="C37" s="487">
        <v>0</v>
      </c>
      <c r="D37" s="487">
        <v>3045.097999999999</v>
      </c>
      <c r="E37" s="487">
        <v>0</v>
      </c>
      <c r="F37" s="487">
        <v>4796</v>
      </c>
      <c r="G37" s="487">
        <v>0</v>
      </c>
      <c r="H37" s="487">
        <v>3161.6399999999994</v>
      </c>
      <c r="I37" s="487">
        <v>987.06199999999535</v>
      </c>
      <c r="J37" s="487">
        <v>0</v>
      </c>
      <c r="K37" s="487">
        <v>0</v>
      </c>
      <c r="L37" s="487">
        <v>3273.6359999999995</v>
      </c>
      <c r="M37" s="553">
        <v>484.86899999999878</v>
      </c>
      <c r="N37" s="549">
        <f t="shared" si="19"/>
        <v>15748.304999999989</v>
      </c>
    </row>
    <row r="38" spans="1:14" ht="14.25" x14ac:dyDescent="0.3">
      <c r="A38" s="555" t="s">
        <v>346</v>
      </c>
      <c r="B38" s="518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553"/>
      <c r="N38" s="549">
        <f t="shared" si="19"/>
        <v>0</v>
      </c>
    </row>
    <row r="39" spans="1:14" ht="14.25" x14ac:dyDescent="0.3">
      <c r="A39" s="555" t="s">
        <v>461</v>
      </c>
      <c r="B39" s="518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553"/>
      <c r="N39" s="549">
        <f t="shared" si="19"/>
        <v>0</v>
      </c>
    </row>
    <row r="40" spans="1:14" ht="14.25" x14ac:dyDescent="0.3">
      <c r="A40" s="555" t="s">
        <v>462</v>
      </c>
      <c r="B40" s="518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553"/>
      <c r="N40" s="549">
        <f t="shared" si="19"/>
        <v>0</v>
      </c>
    </row>
    <row r="41" spans="1:14" ht="14.25" x14ac:dyDescent="0.3">
      <c r="A41" s="555" t="s">
        <v>463</v>
      </c>
      <c r="B41" s="518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553"/>
      <c r="N41" s="549">
        <f t="shared" si="19"/>
        <v>0</v>
      </c>
    </row>
    <row r="42" spans="1:14" ht="14.25" x14ac:dyDescent="0.3">
      <c r="A42" s="555" t="s">
        <v>306</v>
      </c>
      <c r="B42" s="518">
        <v>0</v>
      </c>
      <c r="C42" s="487">
        <v>0</v>
      </c>
      <c r="D42" s="487">
        <v>0</v>
      </c>
      <c r="E42" s="487">
        <v>0</v>
      </c>
      <c r="F42" s="487">
        <v>0</v>
      </c>
      <c r="G42" s="487">
        <v>0</v>
      </c>
      <c r="H42" s="487">
        <v>0</v>
      </c>
      <c r="I42" s="487">
        <v>0</v>
      </c>
      <c r="J42" s="487">
        <v>0</v>
      </c>
      <c r="K42" s="487">
        <v>0</v>
      </c>
      <c r="L42" s="487">
        <v>0</v>
      </c>
      <c r="M42" s="553">
        <v>0</v>
      </c>
      <c r="N42" s="549">
        <f t="shared" si="19"/>
        <v>0</v>
      </c>
    </row>
    <row r="43" spans="1:14" ht="14.25" x14ac:dyDescent="0.3">
      <c r="A43" s="555" t="s">
        <v>347</v>
      </c>
      <c r="B43" s="518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553"/>
      <c r="N43" s="549">
        <f t="shared" si="19"/>
        <v>0</v>
      </c>
    </row>
    <row r="44" spans="1:14" ht="14.25" x14ac:dyDescent="0.3">
      <c r="A44" s="555" t="s">
        <v>436</v>
      </c>
      <c r="B44" s="518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553"/>
      <c r="N44" s="549">
        <f t="shared" si="19"/>
        <v>0</v>
      </c>
    </row>
    <row r="45" spans="1:14" ht="14.25" x14ac:dyDescent="0.3">
      <c r="A45" s="555" t="s">
        <v>437</v>
      </c>
      <c r="B45" s="518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553"/>
      <c r="N45" s="549">
        <f t="shared" si="19"/>
        <v>0</v>
      </c>
    </row>
    <row r="46" spans="1:14" ht="14.25" x14ac:dyDescent="0.3">
      <c r="A46" s="555" t="s">
        <v>438</v>
      </c>
      <c r="B46" s="518">
        <v>2089</v>
      </c>
      <c r="C46" s="487">
        <v>0</v>
      </c>
      <c r="D46" s="487">
        <v>4541.277</v>
      </c>
      <c r="E46" s="487">
        <v>173</v>
      </c>
      <c r="F46" s="487">
        <v>0</v>
      </c>
      <c r="G46" s="487">
        <v>0</v>
      </c>
      <c r="H46" s="487">
        <v>0</v>
      </c>
      <c r="I46" s="487">
        <v>0</v>
      </c>
      <c r="J46" s="487">
        <v>0</v>
      </c>
      <c r="K46" s="487">
        <v>0</v>
      </c>
      <c r="L46" s="487">
        <v>5783.9670000000006</v>
      </c>
      <c r="M46" s="553">
        <v>0</v>
      </c>
      <c r="N46" s="549">
        <f t="shared" si="19"/>
        <v>12587.244000000001</v>
      </c>
    </row>
    <row r="47" spans="1:14" ht="15" thickBot="1" x14ac:dyDescent="0.35">
      <c r="A47" s="564" t="s">
        <v>344</v>
      </c>
      <c r="B47" s="519">
        <v>76375</v>
      </c>
      <c r="C47" s="520">
        <v>136341</v>
      </c>
      <c r="D47" s="520">
        <v>135451.296</v>
      </c>
      <c r="E47" s="520">
        <v>115495</v>
      </c>
      <c r="F47" s="520">
        <v>130781</v>
      </c>
      <c r="G47" s="520">
        <v>162705</v>
      </c>
      <c r="H47" s="520">
        <v>155919.49100000001</v>
      </c>
      <c r="I47" s="520">
        <v>148682.99600000001</v>
      </c>
      <c r="J47" s="520">
        <v>162669.12899999999</v>
      </c>
      <c r="K47" s="520">
        <v>172183.11600000001</v>
      </c>
      <c r="L47" s="520">
        <v>151219.796</v>
      </c>
      <c r="M47" s="554">
        <v>154978.20400000003</v>
      </c>
      <c r="N47" s="549">
        <f t="shared" si="19"/>
        <v>1702801.0279999999</v>
      </c>
    </row>
    <row r="48" spans="1:14" ht="14.25" thickBot="1" x14ac:dyDescent="0.3">
      <c r="A48" s="349" t="s">
        <v>348</v>
      </c>
      <c r="B48" s="562">
        <f>SUM(B49:B58)</f>
        <v>52282</v>
      </c>
      <c r="C48" s="562">
        <f t="shared" ref="C48:N48" si="20">SUM(C49:C58)</f>
        <v>17292</v>
      </c>
      <c r="D48" s="562">
        <f t="shared" si="20"/>
        <v>22083.69</v>
      </c>
      <c r="E48" s="562">
        <f t="shared" si="20"/>
        <v>16668</v>
      </c>
      <c r="F48" s="562">
        <f t="shared" si="20"/>
        <v>20573</v>
      </c>
      <c r="G48" s="562">
        <f t="shared" si="20"/>
        <v>18185</v>
      </c>
      <c r="H48" s="562">
        <f t="shared" si="20"/>
        <v>28165.134000000002</v>
      </c>
      <c r="I48" s="562">
        <f t="shared" si="20"/>
        <v>30885.826000000005</v>
      </c>
      <c r="J48" s="562">
        <f t="shared" si="20"/>
        <v>17660.481</v>
      </c>
      <c r="K48" s="562">
        <f t="shared" si="20"/>
        <v>15425.611000000001</v>
      </c>
      <c r="L48" s="562">
        <f t="shared" si="20"/>
        <v>8707.4490000000005</v>
      </c>
      <c r="M48" s="563">
        <f t="shared" si="20"/>
        <v>7356.92</v>
      </c>
      <c r="N48" s="350">
        <f t="shared" si="20"/>
        <v>255285.111</v>
      </c>
    </row>
    <row r="49" spans="1:14" ht="14.25" x14ac:dyDescent="0.3">
      <c r="A49" s="555" t="s">
        <v>308</v>
      </c>
      <c r="B49" s="516">
        <v>405</v>
      </c>
      <c r="C49" s="517">
        <v>16229</v>
      </c>
      <c r="D49" s="517">
        <v>22083.69</v>
      </c>
      <c r="E49" s="517">
        <v>15758</v>
      </c>
      <c r="F49" s="517">
        <v>20073</v>
      </c>
      <c r="G49" s="517">
        <v>17569</v>
      </c>
      <c r="H49" s="517">
        <v>26715.131000000001</v>
      </c>
      <c r="I49" s="517">
        <v>29631.891000000003</v>
      </c>
      <c r="J49" s="517">
        <v>17305.485000000001</v>
      </c>
      <c r="K49" s="517">
        <v>12225.064</v>
      </c>
      <c r="L49" s="517">
        <v>8320.505000000001</v>
      </c>
      <c r="M49" s="552">
        <v>3865.9380000000001</v>
      </c>
      <c r="N49" s="549">
        <f t="shared" ref="N49:N58" si="21">SUM(B49:M49)</f>
        <v>190181.704</v>
      </c>
    </row>
    <row r="50" spans="1:14" ht="14.25" x14ac:dyDescent="0.3">
      <c r="A50" s="548" t="s">
        <v>349</v>
      </c>
      <c r="B50" s="518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553"/>
      <c r="N50" s="549">
        <f t="shared" si="21"/>
        <v>0</v>
      </c>
    </row>
    <row r="51" spans="1:14" ht="14.25" x14ac:dyDescent="0.3">
      <c r="A51" s="548" t="s">
        <v>350</v>
      </c>
      <c r="B51" s="518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553"/>
      <c r="N51" s="549">
        <f t="shared" si="21"/>
        <v>0</v>
      </c>
    </row>
    <row r="52" spans="1:14" ht="14.25" x14ac:dyDescent="0.3">
      <c r="A52" s="548" t="s">
        <v>351</v>
      </c>
      <c r="B52" s="518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553"/>
      <c r="N52" s="549">
        <f t="shared" si="21"/>
        <v>0</v>
      </c>
    </row>
    <row r="53" spans="1:14" ht="14.25" x14ac:dyDescent="0.3">
      <c r="A53" s="548" t="s">
        <v>414</v>
      </c>
      <c r="B53" s="518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553"/>
      <c r="N53" s="549">
        <f t="shared" si="21"/>
        <v>0</v>
      </c>
    </row>
    <row r="54" spans="1:14" ht="14.25" x14ac:dyDescent="0.3">
      <c r="A54" s="548" t="s">
        <v>415</v>
      </c>
      <c r="B54" s="518">
        <v>0</v>
      </c>
      <c r="C54" s="487">
        <v>0</v>
      </c>
      <c r="D54" s="487">
        <v>0</v>
      </c>
      <c r="E54" s="487">
        <v>0</v>
      </c>
      <c r="F54" s="487">
        <v>0</v>
      </c>
      <c r="G54" s="487">
        <v>0</v>
      </c>
      <c r="H54" s="487">
        <v>0</v>
      </c>
      <c r="I54" s="487">
        <v>0</v>
      </c>
      <c r="J54" s="487">
        <v>0</v>
      </c>
      <c r="K54" s="487">
        <v>0</v>
      </c>
      <c r="L54" s="487">
        <v>0</v>
      </c>
      <c r="M54" s="553">
        <v>0</v>
      </c>
      <c r="N54" s="549">
        <f t="shared" si="21"/>
        <v>0</v>
      </c>
    </row>
    <row r="55" spans="1:14" ht="14.25" x14ac:dyDescent="0.3">
      <c r="A55" s="548" t="s">
        <v>440</v>
      </c>
      <c r="B55" s="518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553"/>
      <c r="N55" s="549">
        <f t="shared" si="21"/>
        <v>0</v>
      </c>
    </row>
    <row r="56" spans="1:14" ht="14.25" x14ac:dyDescent="0.3">
      <c r="A56" s="548" t="s">
        <v>441</v>
      </c>
      <c r="B56" s="518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553"/>
      <c r="N56" s="549">
        <f t="shared" si="21"/>
        <v>0</v>
      </c>
    </row>
    <row r="57" spans="1:14" ht="14.25" x14ac:dyDescent="0.3">
      <c r="A57" s="548" t="s">
        <v>442</v>
      </c>
      <c r="B57" s="518">
        <v>51877</v>
      </c>
      <c r="C57" s="487">
        <v>1063</v>
      </c>
      <c r="D57" s="487">
        <v>0</v>
      </c>
      <c r="E57" s="487">
        <v>910</v>
      </c>
      <c r="F57" s="487">
        <v>500</v>
      </c>
      <c r="G57" s="487">
        <v>616</v>
      </c>
      <c r="H57" s="487">
        <v>1450.0029999999999</v>
      </c>
      <c r="I57" s="487">
        <v>1253.9350000000002</v>
      </c>
      <c r="J57" s="487">
        <v>354.99599999999998</v>
      </c>
      <c r="K57" s="487">
        <v>2978.0970000000002</v>
      </c>
      <c r="L57" s="487">
        <v>386.94400000000002</v>
      </c>
      <c r="M57" s="553">
        <v>3256.7490000000003</v>
      </c>
      <c r="N57" s="559">
        <f t="shared" si="21"/>
        <v>64646.724000000002</v>
      </c>
    </row>
    <row r="58" spans="1:14" ht="15" thickBot="1" x14ac:dyDescent="0.35">
      <c r="A58" s="564" t="s">
        <v>468</v>
      </c>
      <c r="B58" s="519">
        <v>0</v>
      </c>
      <c r="C58" s="520">
        <v>0</v>
      </c>
      <c r="D58" s="520">
        <v>0</v>
      </c>
      <c r="E58" s="520">
        <v>0</v>
      </c>
      <c r="F58" s="520">
        <v>0</v>
      </c>
      <c r="G58" s="520">
        <v>0</v>
      </c>
      <c r="H58" s="520">
        <v>0</v>
      </c>
      <c r="I58" s="520">
        <v>0</v>
      </c>
      <c r="J58" s="520">
        <v>0</v>
      </c>
      <c r="K58" s="520">
        <v>222.45</v>
      </c>
      <c r="L58" s="520">
        <v>0</v>
      </c>
      <c r="M58" s="554">
        <v>234.233</v>
      </c>
      <c r="N58" s="549">
        <f t="shared" si="21"/>
        <v>456.68299999999999</v>
      </c>
    </row>
    <row r="59" spans="1:14" ht="14.25" thickBot="1" x14ac:dyDescent="0.3">
      <c r="A59" s="349" t="s">
        <v>352</v>
      </c>
      <c r="B59" s="562">
        <f>+SUM(B60:B61)</f>
        <v>463</v>
      </c>
      <c r="C59" s="562">
        <f t="shared" ref="C59:N59" si="22">+SUM(C60:C61)</f>
        <v>888</v>
      </c>
      <c r="D59" s="562">
        <f t="shared" si="22"/>
        <v>0</v>
      </c>
      <c r="E59" s="562">
        <f t="shared" si="22"/>
        <v>586</v>
      </c>
      <c r="F59" s="562">
        <f t="shared" si="22"/>
        <v>418</v>
      </c>
      <c r="G59" s="562">
        <f t="shared" si="22"/>
        <v>590</v>
      </c>
      <c r="H59" s="562">
        <f t="shared" si="22"/>
        <v>561.44100000000003</v>
      </c>
      <c r="I59" s="562">
        <f t="shared" si="22"/>
        <v>471.471</v>
      </c>
      <c r="J59" s="562">
        <f t="shared" si="22"/>
        <v>391.79399999999998</v>
      </c>
      <c r="K59" s="562">
        <f t="shared" si="22"/>
        <v>495.12099999999998</v>
      </c>
      <c r="L59" s="562">
        <f t="shared" si="22"/>
        <v>660.52499999999998</v>
      </c>
      <c r="M59" s="563">
        <f t="shared" si="22"/>
        <v>244.43</v>
      </c>
      <c r="N59" s="350">
        <f t="shared" si="22"/>
        <v>5769.7820000000002</v>
      </c>
    </row>
    <row r="60" spans="1:14" ht="14.25" x14ac:dyDescent="0.3">
      <c r="A60" s="547" t="s">
        <v>353</v>
      </c>
      <c r="B60" s="516"/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52"/>
      <c r="N60" s="558">
        <f>SUM(B60:M60)</f>
        <v>0</v>
      </c>
    </row>
    <row r="61" spans="1:14" ht="15" thickBot="1" x14ac:dyDescent="0.35">
      <c r="A61" s="564" t="s">
        <v>352</v>
      </c>
      <c r="B61" s="519">
        <v>463</v>
      </c>
      <c r="C61" s="520">
        <v>888</v>
      </c>
      <c r="D61" s="520">
        <v>0</v>
      </c>
      <c r="E61" s="520">
        <v>586</v>
      </c>
      <c r="F61" s="520">
        <v>418</v>
      </c>
      <c r="G61" s="520">
        <v>590</v>
      </c>
      <c r="H61" s="520">
        <v>561.44100000000003</v>
      </c>
      <c r="I61" s="520">
        <v>471.471</v>
      </c>
      <c r="J61" s="520">
        <v>391.79399999999998</v>
      </c>
      <c r="K61" s="520">
        <v>495.12099999999998</v>
      </c>
      <c r="L61" s="520">
        <v>660.52499999999998</v>
      </c>
      <c r="M61" s="554">
        <v>244.43</v>
      </c>
      <c r="N61" s="549">
        <f>SUM(B61:M61)</f>
        <v>5769.7820000000002</v>
      </c>
    </row>
    <row r="62" spans="1:14" ht="14.25" thickBot="1" x14ac:dyDescent="0.3">
      <c r="A62" s="349" t="s">
        <v>354</v>
      </c>
      <c r="B62" s="562">
        <f>SUM(B63:B69)</f>
        <v>0</v>
      </c>
      <c r="C62" s="562">
        <f t="shared" ref="C62:N62" si="23">SUM(C63:C69)</f>
        <v>0</v>
      </c>
      <c r="D62" s="562">
        <f t="shared" si="23"/>
        <v>0</v>
      </c>
      <c r="E62" s="562">
        <f t="shared" si="23"/>
        <v>2755</v>
      </c>
      <c r="F62" s="562">
        <f t="shared" si="23"/>
        <v>202</v>
      </c>
      <c r="G62" s="562">
        <f t="shared" si="23"/>
        <v>0</v>
      </c>
      <c r="H62" s="562">
        <f t="shared" si="23"/>
        <v>0</v>
      </c>
      <c r="I62" s="562">
        <f t="shared" si="23"/>
        <v>0</v>
      </c>
      <c r="J62" s="562">
        <f t="shared" si="23"/>
        <v>0</v>
      </c>
      <c r="K62" s="562">
        <f t="shared" si="23"/>
        <v>124.65000000000045</v>
      </c>
      <c r="L62" s="562">
        <f t="shared" si="23"/>
        <v>0</v>
      </c>
      <c r="M62" s="563">
        <f t="shared" si="23"/>
        <v>275.64499999999953</v>
      </c>
      <c r="N62" s="350">
        <f t="shared" si="23"/>
        <v>3357.2950000000001</v>
      </c>
    </row>
    <row r="63" spans="1:14" ht="14.25" x14ac:dyDescent="0.3">
      <c r="A63" s="555" t="s">
        <v>375</v>
      </c>
      <c r="B63" s="516"/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52"/>
      <c r="N63" s="549">
        <f>SUM(B63:M63)</f>
        <v>0</v>
      </c>
    </row>
    <row r="64" spans="1:14" ht="14.25" x14ac:dyDescent="0.3">
      <c r="A64" s="555" t="s">
        <v>355</v>
      </c>
      <c r="B64" s="518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553"/>
      <c r="N64" s="549">
        <f t="shared" ref="N64:N69" si="24">SUM(B64:M64)</f>
        <v>0</v>
      </c>
    </row>
    <row r="65" spans="1:16" ht="14.25" x14ac:dyDescent="0.3">
      <c r="A65" s="555" t="s">
        <v>376</v>
      </c>
      <c r="B65" s="518"/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553"/>
      <c r="N65" s="549">
        <f t="shared" si="24"/>
        <v>0</v>
      </c>
    </row>
    <row r="66" spans="1:16" ht="14.25" x14ac:dyDescent="0.3">
      <c r="A66" s="548" t="s">
        <v>356</v>
      </c>
      <c r="B66" s="518">
        <v>0</v>
      </c>
      <c r="C66" s="487">
        <v>0</v>
      </c>
      <c r="D66" s="487">
        <v>0</v>
      </c>
      <c r="E66" s="487">
        <v>0</v>
      </c>
      <c r="F66" s="487">
        <v>0</v>
      </c>
      <c r="G66" s="487">
        <v>0</v>
      </c>
      <c r="H66" s="487">
        <v>0</v>
      </c>
      <c r="I66" s="487">
        <v>0</v>
      </c>
      <c r="J66" s="487">
        <v>0</v>
      </c>
      <c r="K66" s="487">
        <v>0</v>
      </c>
      <c r="L66" s="487">
        <v>0</v>
      </c>
      <c r="M66" s="553">
        <v>0</v>
      </c>
      <c r="N66" s="549">
        <f t="shared" si="24"/>
        <v>0</v>
      </c>
    </row>
    <row r="67" spans="1:16" ht="14.25" x14ac:dyDescent="0.3">
      <c r="A67" s="548" t="s">
        <v>393</v>
      </c>
      <c r="B67" s="518">
        <v>0</v>
      </c>
      <c r="C67" s="487">
        <v>0</v>
      </c>
      <c r="D67" s="487">
        <v>0</v>
      </c>
      <c r="E67" s="487">
        <v>0</v>
      </c>
      <c r="F67" s="487">
        <v>0</v>
      </c>
      <c r="G67" s="487">
        <v>0</v>
      </c>
      <c r="H67" s="487">
        <v>0</v>
      </c>
      <c r="I67" s="487">
        <v>0</v>
      </c>
      <c r="J67" s="487">
        <v>0</v>
      </c>
      <c r="K67" s="487">
        <v>0</v>
      </c>
      <c r="L67" s="487">
        <v>0</v>
      </c>
      <c r="M67" s="553">
        <v>0</v>
      </c>
      <c r="N67" s="549">
        <f t="shared" si="24"/>
        <v>0</v>
      </c>
    </row>
    <row r="68" spans="1:16" ht="14.25" x14ac:dyDescent="0.3">
      <c r="A68" s="556" t="s">
        <v>457</v>
      </c>
      <c r="B68" s="518"/>
      <c r="C68" s="487"/>
      <c r="D68" s="487"/>
      <c r="E68" s="487"/>
      <c r="F68" s="487"/>
      <c r="G68" s="487"/>
      <c r="H68" s="487"/>
      <c r="I68" s="487"/>
      <c r="J68" s="487"/>
      <c r="K68" s="487"/>
      <c r="L68" s="487"/>
      <c r="M68" s="553"/>
      <c r="N68" s="549">
        <f t="shared" si="24"/>
        <v>0</v>
      </c>
    </row>
    <row r="69" spans="1:16" ht="15" thickBot="1" x14ac:dyDescent="0.35">
      <c r="A69" s="556" t="s">
        <v>443</v>
      </c>
      <c r="B69" s="519">
        <v>0</v>
      </c>
      <c r="C69" s="520">
        <v>0</v>
      </c>
      <c r="D69" s="520">
        <v>0</v>
      </c>
      <c r="E69" s="520">
        <v>2755</v>
      </c>
      <c r="F69" s="520">
        <v>202</v>
      </c>
      <c r="G69" s="520">
        <v>0</v>
      </c>
      <c r="H69" s="520">
        <v>0</v>
      </c>
      <c r="I69" s="520">
        <v>0</v>
      </c>
      <c r="J69" s="520">
        <v>0</v>
      </c>
      <c r="K69" s="520">
        <v>124.65000000000045</v>
      </c>
      <c r="L69" s="520">
        <v>0</v>
      </c>
      <c r="M69" s="554">
        <v>275.64499999999953</v>
      </c>
      <c r="N69" s="549">
        <f t="shared" si="24"/>
        <v>3357.2950000000001</v>
      </c>
    </row>
    <row r="70" spans="1:16" ht="14.25" thickBot="1" x14ac:dyDescent="0.3">
      <c r="A70" s="349" t="s">
        <v>357</v>
      </c>
      <c r="B70" s="562">
        <f t="shared" ref="B70" si="25">SUM(B71:B75)</f>
        <v>0</v>
      </c>
      <c r="C70" s="562">
        <f t="shared" ref="C70" si="26">SUM(C71:C75)</f>
        <v>1004</v>
      </c>
      <c r="D70" s="562">
        <f t="shared" ref="D70" si="27">SUM(D71:D75)</f>
        <v>4035.2939999999999</v>
      </c>
      <c r="E70" s="562">
        <f t="shared" ref="E70" si="28">SUM(E71:E75)</f>
        <v>25110</v>
      </c>
      <c r="F70" s="562">
        <f t="shared" ref="F70" si="29">SUM(F71:F75)</f>
        <v>8247</v>
      </c>
      <c r="G70" s="562">
        <f t="shared" ref="G70" si="30">SUM(G71:G75)</f>
        <v>1613</v>
      </c>
      <c r="H70" s="562">
        <f t="shared" ref="H70" si="31">SUM(H71:H75)</f>
        <v>0</v>
      </c>
      <c r="I70" s="562">
        <f t="shared" ref="I70" si="32">SUM(I71:I75)</f>
        <v>183.16700000000003</v>
      </c>
      <c r="J70" s="562">
        <f t="shared" ref="J70" si="33">SUM(J71:J75)</f>
        <v>0</v>
      </c>
      <c r="K70" s="562">
        <f t="shared" ref="K70" si="34">SUM(K71:K75)</f>
        <v>75.709999999999127</v>
      </c>
      <c r="L70" s="562">
        <f t="shared" ref="L70" si="35">SUM(L71:L75)</f>
        <v>0</v>
      </c>
      <c r="M70" s="563">
        <f t="shared" ref="M70" si="36">SUM(M71:M75)</f>
        <v>80.359999999999957</v>
      </c>
      <c r="N70" s="350">
        <f t="shared" ref="N70" si="37">SUM(N71:N75)</f>
        <v>40348.531000000003</v>
      </c>
    </row>
    <row r="71" spans="1:16" ht="14.25" x14ac:dyDescent="0.3">
      <c r="A71" s="555" t="s">
        <v>358</v>
      </c>
      <c r="B71" s="516">
        <v>0</v>
      </c>
      <c r="C71" s="517">
        <v>0</v>
      </c>
      <c r="D71" s="517">
        <v>0</v>
      </c>
      <c r="E71" s="517">
        <v>0</v>
      </c>
      <c r="F71" s="517">
        <v>271</v>
      </c>
      <c r="G71" s="517">
        <v>1613</v>
      </c>
      <c r="H71" s="517">
        <v>0</v>
      </c>
      <c r="I71" s="517">
        <v>183.16700000000003</v>
      </c>
      <c r="J71" s="517">
        <v>0</v>
      </c>
      <c r="K71" s="517">
        <v>75.709999999999127</v>
      </c>
      <c r="L71" s="517">
        <v>0</v>
      </c>
      <c r="M71" s="552">
        <v>80.359999999999957</v>
      </c>
      <c r="N71" s="549">
        <f>SUM(B71:M71)</f>
        <v>2223.2369999999992</v>
      </c>
    </row>
    <row r="72" spans="1:16" ht="14.25" x14ac:dyDescent="0.3">
      <c r="A72" s="555" t="s">
        <v>394</v>
      </c>
      <c r="B72" s="518"/>
      <c r="C72" s="487"/>
      <c r="D72" s="487"/>
      <c r="E72" s="487"/>
      <c r="F72" s="487"/>
      <c r="G72" s="487"/>
      <c r="H72" s="487"/>
      <c r="I72" s="487"/>
      <c r="J72" s="487"/>
      <c r="K72" s="487"/>
      <c r="L72" s="487"/>
      <c r="M72" s="553"/>
      <c r="N72" s="549">
        <f t="shared" ref="N72:N75" si="38">SUM(B72:M72)</f>
        <v>0</v>
      </c>
    </row>
    <row r="73" spans="1:16" ht="14.25" x14ac:dyDescent="0.3">
      <c r="A73" s="548" t="s">
        <v>357</v>
      </c>
      <c r="B73" s="518">
        <v>0</v>
      </c>
      <c r="C73" s="487">
        <v>1004</v>
      </c>
      <c r="D73" s="487">
        <v>4035.2939999999999</v>
      </c>
      <c r="E73" s="487">
        <v>25110</v>
      </c>
      <c r="F73" s="487">
        <v>7976</v>
      </c>
      <c r="G73" s="487">
        <v>0</v>
      </c>
      <c r="H73" s="487">
        <v>0</v>
      </c>
      <c r="I73" s="487">
        <v>0</v>
      </c>
      <c r="J73" s="487">
        <v>0</v>
      </c>
      <c r="K73" s="487">
        <v>0</v>
      </c>
      <c r="L73" s="487">
        <v>0</v>
      </c>
      <c r="M73" s="553">
        <v>0</v>
      </c>
      <c r="N73" s="549">
        <f t="shared" si="38"/>
        <v>38125.294000000002</v>
      </c>
    </row>
    <row r="74" spans="1:16" ht="14.25" x14ac:dyDescent="0.3">
      <c r="A74" s="548" t="s">
        <v>359</v>
      </c>
      <c r="B74" s="518">
        <v>0</v>
      </c>
      <c r="C74" s="487">
        <v>0</v>
      </c>
      <c r="D74" s="487">
        <v>0</v>
      </c>
      <c r="E74" s="487">
        <v>0</v>
      </c>
      <c r="F74" s="487">
        <v>0</v>
      </c>
      <c r="G74" s="487">
        <v>0</v>
      </c>
      <c r="H74" s="487">
        <v>0</v>
      </c>
      <c r="I74" s="487">
        <v>0</v>
      </c>
      <c r="J74" s="487">
        <v>0</v>
      </c>
      <c r="K74" s="487">
        <v>0</v>
      </c>
      <c r="L74" s="487">
        <v>0</v>
      </c>
      <c r="M74" s="553">
        <v>0</v>
      </c>
      <c r="N74" s="549">
        <f t="shared" si="38"/>
        <v>0</v>
      </c>
    </row>
    <row r="75" spans="1:16" ht="15" thickBot="1" x14ac:dyDescent="0.35">
      <c r="A75" s="548" t="s">
        <v>360</v>
      </c>
      <c r="B75" s="519">
        <v>0</v>
      </c>
      <c r="C75" s="520">
        <v>0</v>
      </c>
      <c r="D75" s="520">
        <v>0</v>
      </c>
      <c r="E75" s="520">
        <v>0</v>
      </c>
      <c r="F75" s="520">
        <v>0</v>
      </c>
      <c r="G75" s="520">
        <v>0</v>
      </c>
      <c r="H75" s="520">
        <v>0</v>
      </c>
      <c r="I75" s="520">
        <v>0</v>
      </c>
      <c r="J75" s="520">
        <v>0</v>
      </c>
      <c r="K75" s="520">
        <v>0</v>
      </c>
      <c r="L75" s="520">
        <v>0</v>
      </c>
      <c r="M75" s="554">
        <v>0</v>
      </c>
      <c r="N75" s="549">
        <f t="shared" si="38"/>
        <v>0</v>
      </c>
    </row>
    <row r="76" spans="1:16" ht="14.25" thickBot="1" x14ac:dyDescent="0.3">
      <c r="A76" s="349" t="s">
        <v>361</v>
      </c>
      <c r="B76" s="562">
        <f>SUM(B77:B94)</f>
        <v>23172</v>
      </c>
      <c r="C76" s="562">
        <f t="shared" ref="C76:N76" si="39">SUM(C77:C94)</f>
        <v>19057</v>
      </c>
      <c r="D76" s="562">
        <f t="shared" si="39"/>
        <v>25027.076000000001</v>
      </c>
      <c r="E76" s="562">
        <f t="shared" si="39"/>
        <v>17402</v>
      </c>
      <c r="F76" s="562">
        <f t="shared" si="39"/>
        <v>28878</v>
      </c>
      <c r="G76" s="562">
        <f t="shared" si="39"/>
        <v>24516</v>
      </c>
      <c r="H76" s="562">
        <f t="shared" si="39"/>
        <v>29626.891000000003</v>
      </c>
      <c r="I76" s="562">
        <f t="shared" si="39"/>
        <v>29279.673999999999</v>
      </c>
      <c r="J76" s="562">
        <f t="shared" si="39"/>
        <v>26575.769999999997</v>
      </c>
      <c r="K76" s="562">
        <f t="shared" si="39"/>
        <v>31505.082999999999</v>
      </c>
      <c r="L76" s="562">
        <f t="shared" si="39"/>
        <v>33647.082999999999</v>
      </c>
      <c r="M76" s="563">
        <f t="shared" si="39"/>
        <v>41140.301999999996</v>
      </c>
      <c r="N76" s="350">
        <f t="shared" si="39"/>
        <v>329826.87899999996</v>
      </c>
    </row>
    <row r="77" spans="1:16" ht="14.25" x14ac:dyDescent="0.3">
      <c r="A77" s="555" t="s">
        <v>362</v>
      </c>
      <c r="B77" s="516"/>
      <c r="C77" s="517"/>
      <c r="D77" s="517"/>
      <c r="E77" s="517"/>
      <c r="F77" s="517"/>
      <c r="G77" s="517"/>
      <c r="H77" s="517"/>
      <c r="I77" s="517"/>
      <c r="J77" s="517"/>
      <c r="K77" s="517"/>
      <c r="L77" s="517"/>
      <c r="M77" s="552"/>
      <c r="N77" s="549">
        <f>SUM(B77:M77)</f>
        <v>0</v>
      </c>
      <c r="P77" s="485"/>
    </row>
    <row r="78" spans="1:16" ht="14.25" x14ac:dyDescent="0.3">
      <c r="A78" s="555" t="s">
        <v>363</v>
      </c>
      <c r="B78" s="518"/>
      <c r="C78" s="487"/>
      <c r="D78" s="487"/>
      <c r="E78" s="487"/>
      <c r="F78" s="487"/>
      <c r="G78" s="487"/>
      <c r="H78" s="487"/>
      <c r="I78" s="487"/>
      <c r="J78" s="487"/>
      <c r="K78" s="487"/>
      <c r="L78" s="487"/>
      <c r="M78" s="553"/>
      <c r="N78" s="549">
        <f t="shared" ref="N78:N105" si="40">SUM(B78:M78)</f>
        <v>0</v>
      </c>
      <c r="P78" s="485"/>
    </row>
    <row r="79" spans="1:16" ht="14.25" x14ac:dyDescent="0.3">
      <c r="A79" s="555" t="s">
        <v>181</v>
      </c>
      <c r="B79" s="518"/>
      <c r="C79" s="487"/>
      <c r="D79" s="487"/>
      <c r="E79" s="487"/>
      <c r="F79" s="487"/>
      <c r="G79" s="487"/>
      <c r="H79" s="487"/>
      <c r="I79" s="487"/>
      <c r="J79" s="487"/>
      <c r="K79" s="487"/>
      <c r="L79" s="487"/>
      <c r="M79" s="553"/>
      <c r="N79" s="549">
        <f t="shared" si="40"/>
        <v>0</v>
      </c>
      <c r="P79" s="485"/>
    </row>
    <row r="80" spans="1:16" ht="14.25" x14ac:dyDescent="0.3">
      <c r="A80" s="548" t="s">
        <v>364</v>
      </c>
      <c r="B80" s="518">
        <v>0</v>
      </c>
      <c r="C80" s="487">
        <v>1702</v>
      </c>
      <c r="D80" s="487">
        <v>0</v>
      </c>
      <c r="E80" s="487">
        <v>0</v>
      </c>
      <c r="F80" s="487">
        <v>0</v>
      </c>
      <c r="G80" s="487">
        <v>0</v>
      </c>
      <c r="H80" s="487">
        <v>0</v>
      </c>
      <c r="I80" s="487">
        <v>0</v>
      </c>
      <c r="J80" s="487">
        <v>0</v>
      </c>
      <c r="K80" s="487">
        <v>0</v>
      </c>
      <c r="L80" s="487">
        <v>0</v>
      </c>
      <c r="M80" s="553">
        <v>9210.3040000000001</v>
      </c>
      <c r="N80" s="549">
        <f t="shared" si="40"/>
        <v>10912.304</v>
      </c>
      <c r="P80" s="485"/>
    </row>
    <row r="81" spans="1:18" ht="14.25" x14ac:dyDescent="0.3">
      <c r="A81" s="548" t="s">
        <v>529</v>
      </c>
      <c r="B81" s="518"/>
      <c r="C81" s="487"/>
      <c r="D81" s="487">
        <v>4109.5320000000002</v>
      </c>
      <c r="E81" s="487">
        <v>0</v>
      </c>
      <c r="F81" s="487">
        <v>0</v>
      </c>
      <c r="G81" s="487"/>
      <c r="H81" s="487"/>
      <c r="I81" s="487"/>
      <c r="J81" s="487"/>
      <c r="K81" s="487"/>
      <c r="L81" s="487">
        <v>4099.5309999999999</v>
      </c>
      <c r="M81" s="553">
        <v>0</v>
      </c>
      <c r="N81" s="549">
        <f t="shared" si="40"/>
        <v>8209.0630000000001</v>
      </c>
      <c r="P81" s="485"/>
    </row>
    <row r="82" spans="1:18" ht="14.25" x14ac:dyDescent="0.3">
      <c r="A82" s="548" t="s">
        <v>365</v>
      </c>
      <c r="B82" s="518"/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553"/>
      <c r="N82" s="549">
        <f t="shared" si="40"/>
        <v>0</v>
      </c>
      <c r="P82" s="485"/>
    </row>
    <row r="83" spans="1:18" ht="14.25" x14ac:dyDescent="0.3">
      <c r="A83" s="548" t="s">
        <v>445</v>
      </c>
      <c r="B83" s="518">
        <v>1382</v>
      </c>
      <c r="C83" s="487">
        <v>0</v>
      </c>
      <c r="D83" s="487">
        <v>0</v>
      </c>
      <c r="E83" s="487">
        <v>0</v>
      </c>
      <c r="F83" s="487">
        <v>0</v>
      </c>
      <c r="G83" s="487">
        <v>359</v>
      </c>
      <c r="H83" s="487">
        <v>1159.8040000000005</v>
      </c>
      <c r="I83" s="487">
        <v>0</v>
      </c>
      <c r="J83" s="487">
        <v>158.14199999999846</v>
      </c>
      <c r="K83" s="487">
        <v>2432.4849999999992</v>
      </c>
      <c r="L83" s="487">
        <v>0</v>
      </c>
      <c r="M83" s="553">
        <v>1423.2430000000004</v>
      </c>
      <c r="N83" s="549">
        <f t="shared" si="40"/>
        <v>6914.6739999999991</v>
      </c>
      <c r="P83" s="485"/>
    </row>
    <row r="84" spans="1:18" ht="14.25" x14ac:dyDescent="0.3">
      <c r="A84" s="548" t="s">
        <v>155</v>
      </c>
      <c r="B84" s="518"/>
      <c r="C84" s="487"/>
      <c r="D84" s="487"/>
      <c r="E84" s="487"/>
      <c r="F84" s="487"/>
      <c r="G84" s="487"/>
      <c r="H84" s="487"/>
      <c r="I84" s="487"/>
      <c r="J84" s="487"/>
      <c r="K84" s="487"/>
      <c r="L84" s="487"/>
      <c r="M84" s="553"/>
      <c r="N84" s="549">
        <f t="shared" si="40"/>
        <v>0</v>
      </c>
      <c r="P84" s="485"/>
    </row>
    <row r="85" spans="1:18" ht="14.25" x14ac:dyDescent="0.3">
      <c r="A85" s="548" t="s">
        <v>366</v>
      </c>
      <c r="B85" s="518">
        <v>2380</v>
      </c>
      <c r="C85" s="487">
        <v>0</v>
      </c>
      <c r="D85" s="487">
        <v>0</v>
      </c>
      <c r="E85" s="487">
        <v>0</v>
      </c>
      <c r="F85" s="487">
        <v>0</v>
      </c>
      <c r="G85" s="487">
        <v>0</v>
      </c>
      <c r="H85" s="487">
        <v>0</v>
      </c>
      <c r="I85" s="487">
        <v>0</v>
      </c>
      <c r="J85" s="487">
        <v>0</v>
      </c>
      <c r="K85" s="487">
        <v>0</v>
      </c>
      <c r="L85" s="487">
        <v>0</v>
      </c>
      <c r="M85" s="553">
        <v>36.120000000000005</v>
      </c>
      <c r="N85" s="549">
        <f t="shared" si="40"/>
        <v>2416.12</v>
      </c>
      <c r="P85" s="485"/>
    </row>
    <row r="86" spans="1:18" ht="14.25" x14ac:dyDescent="0.3">
      <c r="A86" s="548" t="s">
        <v>367</v>
      </c>
      <c r="B86" s="518">
        <v>6735</v>
      </c>
      <c r="C86" s="487">
        <v>0</v>
      </c>
      <c r="D86" s="487">
        <v>0</v>
      </c>
      <c r="E86" s="487">
        <v>0</v>
      </c>
      <c r="F86" s="487">
        <v>2586</v>
      </c>
      <c r="G86" s="487">
        <v>431</v>
      </c>
      <c r="H86" s="487">
        <v>0</v>
      </c>
      <c r="I86" s="487">
        <v>0</v>
      </c>
      <c r="J86" s="487">
        <v>0</v>
      </c>
      <c r="K86" s="487">
        <v>0</v>
      </c>
      <c r="L86" s="487">
        <v>0</v>
      </c>
      <c r="M86" s="553">
        <v>2199.5909999999999</v>
      </c>
      <c r="N86" s="549">
        <f t="shared" si="40"/>
        <v>11951.591</v>
      </c>
      <c r="P86" s="485"/>
    </row>
    <row r="87" spans="1:18" ht="14.25" x14ac:dyDescent="0.3">
      <c r="A87" s="548" t="s">
        <v>368</v>
      </c>
      <c r="B87" s="518">
        <v>3102</v>
      </c>
      <c r="C87" s="487">
        <v>0</v>
      </c>
      <c r="D87" s="487">
        <v>0</v>
      </c>
      <c r="E87" s="487">
        <v>553</v>
      </c>
      <c r="F87" s="487">
        <v>1175</v>
      </c>
      <c r="G87" s="487">
        <v>0</v>
      </c>
      <c r="H87" s="487">
        <v>924.91500000000087</v>
      </c>
      <c r="I87" s="487">
        <v>2837.0369999999984</v>
      </c>
      <c r="J87" s="487">
        <v>95.702000000000226</v>
      </c>
      <c r="K87" s="487">
        <v>0</v>
      </c>
      <c r="L87" s="487">
        <v>2048.3029999999999</v>
      </c>
      <c r="M87" s="553">
        <v>0</v>
      </c>
      <c r="N87" s="549">
        <f t="shared" si="40"/>
        <v>10735.956999999999</v>
      </c>
      <c r="P87" s="485"/>
    </row>
    <row r="88" spans="1:18" ht="14.25" x14ac:dyDescent="0.3">
      <c r="A88" s="548" t="s">
        <v>369</v>
      </c>
      <c r="B88" s="518">
        <v>1197</v>
      </c>
      <c r="C88" s="487">
        <v>8544</v>
      </c>
      <c r="D88" s="487">
        <v>11904.544</v>
      </c>
      <c r="E88" s="487">
        <v>10582</v>
      </c>
      <c r="F88" s="487">
        <v>11881</v>
      </c>
      <c r="G88" s="487">
        <v>10840</v>
      </c>
      <c r="H88" s="487">
        <v>12086.038</v>
      </c>
      <c r="I88" s="487">
        <v>10722.678</v>
      </c>
      <c r="J88" s="487">
        <v>11118.509</v>
      </c>
      <c r="K88" s="487">
        <v>12907.87</v>
      </c>
      <c r="L88" s="487">
        <v>12500.555</v>
      </c>
      <c r="M88" s="553">
        <v>7752.0819999999994</v>
      </c>
      <c r="N88" s="549">
        <f t="shared" si="40"/>
        <v>122036.27599999998</v>
      </c>
      <c r="P88" s="485"/>
    </row>
    <row r="89" spans="1:18" ht="14.25" x14ac:dyDescent="0.3">
      <c r="A89" s="548" t="s">
        <v>444</v>
      </c>
      <c r="B89" s="518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553"/>
      <c r="N89" s="549">
        <f t="shared" si="40"/>
        <v>0</v>
      </c>
      <c r="P89" s="485"/>
    </row>
    <row r="90" spans="1:18" ht="14.25" x14ac:dyDescent="0.3">
      <c r="A90" s="548" t="s">
        <v>458</v>
      </c>
      <c r="B90" s="518"/>
      <c r="C90" s="487"/>
      <c r="D90" s="487"/>
      <c r="E90" s="487"/>
      <c r="F90" s="487"/>
      <c r="G90" s="487"/>
      <c r="H90" s="487"/>
      <c r="I90" s="487"/>
      <c r="J90" s="487"/>
      <c r="K90" s="487"/>
      <c r="L90" s="487"/>
      <c r="M90" s="553"/>
      <c r="N90" s="549">
        <f t="shared" si="40"/>
        <v>0</v>
      </c>
      <c r="P90" s="485"/>
    </row>
    <row r="91" spans="1:18" ht="14.25" x14ac:dyDescent="0.3">
      <c r="A91" s="548" t="s">
        <v>446</v>
      </c>
      <c r="B91" s="518">
        <v>0</v>
      </c>
      <c r="C91" s="487">
        <v>0</v>
      </c>
      <c r="D91" s="487">
        <v>0</v>
      </c>
      <c r="E91" s="487">
        <v>0</v>
      </c>
      <c r="F91" s="487">
        <v>3786</v>
      </c>
      <c r="G91" s="487">
        <v>0</v>
      </c>
      <c r="H91" s="487">
        <v>2806.134</v>
      </c>
      <c r="I91" s="487">
        <v>3537.9589999999998</v>
      </c>
      <c r="J91" s="487">
        <v>3557.4169999999999</v>
      </c>
      <c r="K91" s="487">
        <v>3530.7280000000001</v>
      </c>
      <c r="L91" s="487">
        <v>3087.6940000000004</v>
      </c>
      <c r="M91" s="553">
        <v>9010.9619999999995</v>
      </c>
      <c r="N91" s="549">
        <f t="shared" si="40"/>
        <v>29316.894</v>
      </c>
      <c r="P91" s="485"/>
    </row>
    <row r="92" spans="1:18" ht="14.25" x14ac:dyDescent="0.3">
      <c r="A92" s="548" t="s">
        <v>448</v>
      </c>
      <c r="B92" s="518"/>
      <c r="C92" s="487"/>
      <c r="D92" s="487"/>
      <c r="E92" s="487"/>
      <c r="F92" s="487"/>
      <c r="G92" s="487"/>
      <c r="H92" s="487"/>
      <c r="I92" s="487"/>
      <c r="J92" s="487"/>
      <c r="K92" s="487"/>
      <c r="L92" s="487"/>
      <c r="M92" s="553"/>
      <c r="N92" s="549">
        <f t="shared" si="40"/>
        <v>0</v>
      </c>
      <c r="P92" s="485"/>
    </row>
    <row r="93" spans="1:18" s="8" customFormat="1" ht="14.25" x14ac:dyDescent="0.3">
      <c r="A93" s="548" t="s">
        <v>449</v>
      </c>
      <c r="B93" s="518">
        <v>8376</v>
      </c>
      <c r="C93" s="487">
        <v>8811</v>
      </c>
      <c r="D93" s="487">
        <v>9013</v>
      </c>
      <c r="E93" s="487">
        <v>6267</v>
      </c>
      <c r="F93" s="487">
        <v>9450</v>
      </c>
      <c r="G93" s="487">
        <v>12886</v>
      </c>
      <c r="H93" s="487">
        <v>12650</v>
      </c>
      <c r="I93" s="487">
        <v>12182</v>
      </c>
      <c r="J93" s="487">
        <v>11646</v>
      </c>
      <c r="K93" s="487">
        <v>12634</v>
      </c>
      <c r="L93" s="487">
        <v>11911</v>
      </c>
      <c r="M93" s="553">
        <v>11508</v>
      </c>
      <c r="N93" s="549">
        <f t="shared" si="40"/>
        <v>127334</v>
      </c>
      <c r="P93" s="485"/>
      <c r="R93"/>
    </row>
    <row r="94" spans="1:18" ht="15" thickBot="1" x14ac:dyDescent="0.35">
      <c r="A94" s="548" t="s">
        <v>450</v>
      </c>
      <c r="B94" s="519">
        <v>0</v>
      </c>
      <c r="C94" s="520">
        <v>0</v>
      </c>
      <c r="D94" s="520">
        <v>0</v>
      </c>
      <c r="E94" s="520">
        <v>0</v>
      </c>
      <c r="F94" s="520">
        <v>0</v>
      </c>
      <c r="G94" s="520">
        <v>0</v>
      </c>
      <c r="H94" s="520">
        <v>0</v>
      </c>
      <c r="I94" s="520">
        <v>0</v>
      </c>
      <c r="J94" s="520">
        <v>0</v>
      </c>
      <c r="K94" s="520">
        <v>0</v>
      </c>
      <c r="L94" s="520">
        <v>0</v>
      </c>
      <c r="M94" s="554">
        <v>0</v>
      </c>
      <c r="N94" s="549">
        <f t="shared" si="40"/>
        <v>0</v>
      </c>
    </row>
    <row r="95" spans="1:18" ht="14.25" thickBot="1" x14ac:dyDescent="0.3">
      <c r="A95" s="349" t="s">
        <v>370</v>
      </c>
      <c r="B95" s="562">
        <f>SUM(B96:B103)</f>
        <v>448</v>
      </c>
      <c r="C95" s="562">
        <f t="shared" ref="C95:N95" si="41">SUM(C96:C103)</f>
        <v>1115</v>
      </c>
      <c r="D95" s="562">
        <f t="shared" si="41"/>
        <v>1056.5539999999999</v>
      </c>
      <c r="E95" s="562">
        <f t="shared" si="41"/>
        <v>0</v>
      </c>
      <c r="F95" s="562">
        <f t="shared" si="41"/>
        <v>49</v>
      </c>
      <c r="G95" s="562">
        <f t="shared" si="41"/>
        <v>783</v>
      </c>
      <c r="H95" s="562">
        <f t="shared" si="41"/>
        <v>734.80300000000011</v>
      </c>
      <c r="I95" s="562">
        <f t="shared" si="41"/>
        <v>445.17700000000002</v>
      </c>
      <c r="J95" s="562">
        <f t="shared" si="41"/>
        <v>837.85500000000002</v>
      </c>
      <c r="K95" s="562">
        <f t="shared" si="41"/>
        <v>1345.646</v>
      </c>
      <c r="L95" s="562">
        <f t="shared" si="41"/>
        <v>686.71900000000005</v>
      </c>
      <c r="M95" s="563">
        <f t="shared" si="41"/>
        <v>1016.3679999999999</v>
      </c>
      <c r="N95" s="350">
        <f t="shared" si="41"/>
        <v>8518.1220000000012</v>
      </c>
    </row>
    <row r="96" spans="1:18" ht="14.25" x14ac:dyDescent="0.3">
      <c r="A96" s="555" t="s">
        <v>182</v>
      </c>
      <c r="B96" s="516"/>
      <c r="C96" s="517"/>
      <c r="D96" s="517"/>
      <c r="E96" s="517"/>
      <c r="F96" s="517"/>
      <c r="G96" s="517"/>
      <c r="H96" s="517"/>
      <c r="I96" s="517"/>
      <c r="J96" s="517"/>
      <c r="K96" s="517"/>
      <c r="L96" s="517"/>
      <c r="M96" s="552"/>
      <c r="N96" s="549">
        <f t="shared" si="40"/>
        <v>0</v>
      </c>
    </row>
    <row r="97" spans="1:14" ht="14.25" x14ac:dyDescent="0.3">
      <c r="A97" s="555" t="s">
        <v>451</v>
      </c>
      <c r="B97" s="518"/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553"/>
      <c r="N97" s="549">
        <f t="shared" si="40"/>
        <v>0</v>
      </c>
    </row>
    <row r="98" spans="1:14" ht="14.25" x14ac:dyDescent="0.3">
      <c r="A98" s="555" t="s">
        <v>371</v>
      </c>
      <c r="B98" s="518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553"/>
      <c r="N98" s="549">
        <f t="shared" si="40"/>
        <v>0</v>
      </c>
    </row>
    <row r="99" spans="1:14" ht="14.25" x14ac:dyDescent="0.3">
      <c r="A99" s="555" t="s">
        <v>452</v>
      </c>
      <c r="B99" s="518">
        <v>197</v>
      </c>
      <c r="C99" s="487">
        <v>795</v>
      </c>
      <c r="D99" s="487">
        <v>980.28599999999994</v>
      </c>
      <c r="E99" s="487">
        <v>0</v>
      </c>
      <c r="F99" s="487">
        <v>0</v>
      </c>
      <c r="G99" s="487">
        <v>409</v>
      </c>
      <c r="H99" s="487">
        <v>541.42100000000005</v>
      </c>
      <c r="I99" s="487">
        <v>0</v>
      </c>
      <c r="J99" s="487">
        <v>461.31799999999998</v>
      </c>
      <c r="K99" s="487">
        <v>892.94799999999998</v>
      </c>
      <c r="L99" s="487">
        <v>347.18099999999998</v>
      </c>
      <c r="M99" s="553">
        <v>647.39400000000001</v>
      </c>
      <c r="N99" s="549">
        <f t="shared" si="40"/>
        <v>5271.5480000000007</v>
      </c>
    </row>
    <row r="100" spans="1:14" ht="14.25" x14ac:dyDescent="0.3">
      <c r="A100" s="555" t="s">
        <v>453</v>
      </c>
      <c r="B100" s="518">
        <v>251</v>
      </c>
      <c r="C100" s="487">
        <v>320</v>
      </c>
      <c r="D100" s="487">
        <v>76.268000000000001</v>
      </c>
      <c r="E100" s="487">
        <v>0</v>
      </c>
      <c r="F100" s="487">
        <v>49</v>
      </c>
      <c r="G100" s="487">
        <v>374</v>
      </c>
      <c r="H100" s="487">
        <v>193.38200000000001</v>
      </c>
      <c r="I100" s="487">
        <v>445.17700000000002</v>
      </c>
      <c r="J100" s="487">
        <v>376.53699999999998</v>
      </c>
      <c r="K100" s="487">
        <v>452.69799999999998</v>
      </c>
      <c r="L100" s="487">
        <v>339.53800000000001</v>
      </c>
      <c r="M100" s="553">
        <v>368.97399999999999</v>
      </c>
      <c r="N100" s="549">
        <f t="shared" si="40"/>
        <v>3246.5740000000001</v>
      </c>
    </row>
    <row r="101" spans="1:14" ht="14.25" x14ac:dyDescent="0.3">
      <c r="A101" s="548" t="s">
        <v>454</v>
      </c>
      <c r="B101" s="518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553"/>
      <c r="N101" s="549">
        <f t="shared" si="40"/>
        <v>0</v>
      </c>
    </row>
    <row r="102" spans="1:14" ht="14.25" x14ac:dyDescent="0.3">
      <c r="A102" s="548" t="s">
        <v>455</v>
      </c>
      <c r="B102" s="518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553"/>
      <c r="N102" s="559">
        <f t="shared" si="40"/>
        <v>0</v>
      </c>
    </row>
    <row r="103" spans="1:14" ht="15" thickBot="1" x14ac:dyDescent="0.35">
      <c r="A103" s="564" t="s">
        <v>469</v>
      </c>
      <c r="B103" s="519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54"/>
      <c r="N103" s="559">
        <f t="shared" si="40"/>
        <v>0</v>
      </c>
    </row>
    <row r="104" spans="1:14" ht="14.25" thickBot="1" x14ac:dyDescent="0.3">
      <c r="A104" s="349" t="s">
        <v>183</v>
      </c>
      <c r="B104" s="562">
        <f>B105</f>
        <v>0</v>
      </c>
      <c r="C104" s="562">
        <f t="shared" ref="C104:N104" si="42">C105</f>
        <v>0</v>
      </c>
      <c r="D104" s="562">
        <f t="shared" si="42"/>
        <v>0</v>
      </c>
      <c r="E104" s="562">
        <f t="shared" si="42"/>
        <v>0</v>
      </c>
      <c r="F104" s="562">
        <f t="shared" si="42"/>
        <v>0</v>
      </c>
      <c r="G104" s="562">
        <f t="shared" si="42"/>
        <v>0</v>
      </c>
      <c r="H104" s="562">
        <f t="shared" si="42"/>
        <v>0</v>
      </c>
      <c r="I104" s="562">
        <f t="shared" si="42"/>
        <v>0</v>
      </c>
      <c r="J104" s="562">
        <f t="shared" si="42"/>
        <v>0</v>
      </c>
      <c r="K104" s="562">
        <f t="shared" si="42"/>
        <v>0</v>
      </c>
      <c r="L104" s="562">
        <f t="shared" si="42"/>
        <v>0</v>
      </c>
      <c r="M104" s="563">
        <f t="shared" si="42"/>
        <v>0</v>
      </c>
      <c r="N104" s="350">
        <f t="shared" si="42"/>
        <v>0</v>
      </c>
    </row>
    <row r="105" spans="1:14" ht="15" thickBot="1" x14ac:dyDescent="0.35">
      <c r="A105" s="564" t="s">
        <v>183</v>
      </c>
      <c r="B105" s="567">
        <v>0</v>
      </c>
      <c r="C105" s="568">
        <v>0</v>
      </c>
      <c r="D105" s="568">
        <v>0</v>
      </c>
      <c r="E105" s="568">
        <v>0</v>
      </c>
      <c r="F105" s="568">
        <v>0</v>
      </c>
      <c r="G105" s="568">
        <v>0</v>
      </c>
      <c r="H105" s="568">
        <v>0</v>
      </c>
      <c r="I105" s="568">
        <v>0</v>
      </c>
      <c r="J105" s="568">
        <v>0</v>
      </c>
      <c r="K105" s="568">
        <v>0</v>
      </c>
      <c r="L105" s="568">
        <v>0</v>
      </c>
      <c r="M105" s="569">
        <v>0</v>
      </c>
      <c r="N105" s="549">
        <f t="shared" si="40"/>
        <v>0</v>
      </c>
    </row>
    <row r="106" spans="1:14" ht="14.25" thickBot="1" x14ac:dyDescent="0.3">
      <c r="A106" s="353" t="s">
        <v>15</v>
      </c>
      <c r="B106" s="565">
        <f t="shared" ref="B106:L106" si="43">+B5+B11+B29+B34+B48+B59+B62+B70+B76+B95+B104</f>
        <v>354489</v>
      </c>
      <c r="C106" s="565">
        <f t="shared" si="43"/>
        <v>407600</v>
      </c>
      <c r="D106" s="565">
        <f t="shared" si="43"/>
        <v>480545.32399999996</v>
      </c>
      <c r="E106" s="565">
        <f t="shared" si="43"/>
        <v>395204</v>
      </c>
      <c r="F106" s="565">
        <f t="shared" si="43"/>
        <v>443600</v>
      </c>
      <c r="G106" s="565">
        <f t="shared" si="43"/>
        <v>501801</v>
      </c>
      <c r="H106" s="565">
        <f t="shared" si="43"/>
        <v>537876.27699999989</v>
      </c>
      <c r="I106" s="565">
        <f t="shared" si="43"/>
        <v>463194.79900000012</v>
      </c>
      <c r="J106" s="565">
        <f t="shared" si="43"/>
        <v>491825.08299999998</v>
      </c>
      <c r="K106" s="565">
        <f t="shared" si="43"/>
        <v>516272.93799999997</v>
      </c>
      <c r="L106" s="565">
        <f t="shared" si="43"/>
        <v>492661.94600000005</v>
      </c>
      <c r="M106" s="566">
        <f t="shared" ref="M106:N106" si="44">+M5+M11+M29+M34+M48+M59+M62+M70+M76+M95+M104</f>
        <v>454606.16700000002</v>
      </c>
      <c r="N106" s="354">
        <f t="shared" si="44"/>
        <v>5539676.5339999991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P106"/>
  <sheetViews>
    <sheetView zoomScaleNormal="100" workbookViewId="0">
      <selection activeCell="I32" sqref="I32"/>
    </sheetView>
  </sheetViews>
  <sheetFormatPr baseColWidth="10" defaultColWidth="11.42578125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" width="11.42578125" style="8"/>
    <col min="17" max="17" width="38.5703125" style="8" bestFit="1" customWidth="1"/>
    <col min="18" max="16384" width="11.42578125" style="8"/>
  </cols>
  <sheetData>
    <row r="1" spans="1:16" x14ac:dyDescent="0.25">
      <c r="A1" s="1" t="s">
        <v>171</v>
      </c>
    </row>
    <row r="3" spans="1:16" ht="14.25" thickBot="1" x14ac:dyDescent="0.3">
      <c r="A3" s="447" t="s">
        <v>531</v>
      </c>
    </row>
    <row r="4" spans="1:16" ht="14.25" thickBot="1" x14ac:dyDescent="0.3">
      <c r="A4" s="355" t="s">
        <v>377</v>
      </c>
      <c r="B4" s="356" t="s">
        <v>40</v>
      </c>
      <c r="C4" s="357" t="s">
        <v>41</v>
      </c>
      <c r="D4" s="357" t="s">
        <v>42</v>
      </c>
      <c r="E4" s="357" t="s">
        <v>43</v>
      </c>
      <c r="F4" s="357" t="s">
        <v>44</v>
      </c>
      <c r="G4" s="357" t="s">
        <v>45</v>
      </c>
      <c r="H4" s="357" t="s">
        <v>46</v>
      </c>
      <c r="I4" s="357" t="s">
        <v>47</v>
      </c>
      <c r="J4" s="357" t="s">
        <v>48</v>
      </c>
      <c r="K4" s="357" t="s">
        <v>49</v>
      </c>
      <c r="L4" s="357" t="s">
        <v>50</v>
      </c>
      <c r="M4" s="358" t="s">
        <v>51</v>
      </c>
      <c r="N4" s="355" t="s">
        <v>331</v>
      </c>
    </row>
    <row r="5" spans="1:16" ht="14.25" thickBot="1" x14ac:dyDescent="0.3">
      <c r="A5" s="349" t="s">
        <v>23</v>
      </c>
      <c r="B5" s="550">
        <f t="shared" ref="B5" si="0">SUM(B6:B10)</f>
        <v>25402</v>
      </c>
      <c r="C5" s="550">
        <f t="shared" ref="C5" si="1">SUM(C6:C10)</f>
        <v>23094</v>
      </c>
      <c r="D5" s="550">
        <f t="shared" ref="D5" si="2">SUM(D6:D10)</f>
        <v>25511.760000000002</v>
      </c>
      <c r="E5" s="550">
        <f t="shared" ref="E5" si="3">SUM(E6:E10)</f>
        <v>22769</v>
      </c>
      <c r="F5" s="550">
        <f t="shared" ref="F5" si="4">SUM(F6:F10)</f>
        <v>16787</v>
      </c>
      <c r="G5" s="550">
        <f t="shared" ref="G5" si="5">SUM(G6:G10)</f>
        <v>29381</v>
      </c>
      <c r="H5" s="550">
        <f t="shared" ref="H5" si="6">SUM(H6:H10)</f>
        <v>31067.718999999997</v>
      </c>
      <c r="I5" s="550">
        <f t="shared" ref="I5" si="7">SUM(I6:I10)</f>
        <v>30393.252000000004</v>
      </c>
      <c r="J5" s="550">
        <f t="shared" ref="J5" si="8">SUM(J6:J10)</f>
        <v>30707.18</v>
      </c>
      <c r="K5" s="550">
        <f t="shared" ref="K5" si="9">SUM(K6:K10)</f>
        <v>21573.972999999998</v>
      </c>
      <c r="L5" s="550">
        <f t="shared" ref="L5" si="10">SUM(L6:L10)</f>
        <v>22230.637999999999</v>
      </c>
      <c r="M5" s="551">
        <f t="shared" ref="M5" si="11">SUM(M6:M10)</f>
        <v>24749.216999999997</v>
      </c>
      <c r="N5" s="350">
        <f t="shared" ref="N5" si="12">SUM(N6:N10)</f>
        <v>303666.73900000006</v>
      </c>
      <c r="P5" s="478"/>
    </row>
    <row r="6" spans="1:16" ht="14.25" x14ac:dyDescent="0.3">
      <c r="A6" s="547" t="s">
        <v>333</v>
      </c>
      <c r="B6" s="516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52"/>
      <c r="N6" s="549">
        <f>SUM(B6:M6)</f>
        <v>0</v>
      </c>
      <c r="P6" s="477"/>
    </row>
    <row r="7" spans="1:16" ht="14.25" x14ac:dyDescent="0.3">
      <c r="A7" s="548" t="s">
        <v>373</v>
      </c>
      <c r="B7" s="518">
        <v>16253</v>
      </c>
      <c r="C7" s="487">
        <v>16661</v>
      </c>
      <c r="D7" s="487">
        <v>16657.913</v>
      </c>
      <c r="E7" s="487">
        <v>15016</v>
      </c>
      <c r="F7" s="487">
        <v>10784</v>
      </c>
      <c r="G7" s="487">
        <v>21031</v>
      </c>
      <c r="H7" s="487">
        <v>22165.224999999999</v>
      </c>
      <c r="I7" s="487">
        <v>21309.287000000004</v>
      </c>
      <c r="J7" s="487">
        <v>21696.53</v>
      </c>
      <c r="K7" s="487">
        <v>13697.112999999999</v>
      </c>
      <c r="L7" s="487">
        <v>15825.472</v>
      </c>
      <c r="M7" s="553">
        <v>17600.717999999997</v>
      </c>
      <c r="N7" s="549">
        <f t="shared" ref="N7:N10" si="13">SUM(B7:M7)</f>
        <v>208697.25800000003</v>
      </c>
      <c r="P7" s="477"/>
    </row>
    <row r="8" spans="1:16" ht="14.25" x14ac:dyDescent="0.3">
      <c r="A8" s="548" t="s">
        <v>378</v>
      </c>
      <c r="B8" s="518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553"/>
      <c r="N8" s="549">
        <f t="shared" si="13"/>
        <v>0</v>
      </c>
      <c r="P8" s="477"/>
    </row>
    <row r="9" spans="1:16" ht="14.25" x14ac:dyDescent="0.3">
      <c r="A9" s="548" t="s">
        <v>334</v>
      </c>
      <c r="B9" s="518">
        <v>9149</v>
      </c>
      <c r="C9" s="487">
        <v>6433</v>
      </c>
      <c r="D9" s="487">
        <v>8853.8469999999998</v>
      </c>
      <c r="E9" s="487">
        <v>7753</v>
      </c>
      <c r="F9" s="487">
        <v>6003</v>
      </c>
      <c r="G9" s="487">
        <v>8350</v>
      </c>
      <c r="H9" s="487">
        <v>8902.4940000000006</v>
      </c>
      <c r="I9" s="487">
        <v>9083.9650000000001</v>
      </c>
      <c r="J9" s="487">
        <v>9010.6500000000015</v>
      </c>
      <c r="K9" s="487">
        <v>7876.8600000000006</v>
      </c>
      <c r="L9" s="487">
        <v>6405.1659999999993</v>
      </c>
      <c r="M9" s="553">
        <v>7148.4989999999998</v>
      </c>
      <c r="N9" s="549">
        <f t="shared" si="13"/>
        <v>94969.481</v>
      </c>
      <c r="P9" s="477"/>
    </row>
    <row r="10" spans="1:16" ht="15" thickBot="1" x14ac:dyDescent="0.35">
      <c r="A10" s="548" t="s">
        <v>335</v>
      </c>
      <c r="B10" s="519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54"/>
      <c r="N10" s="549">
        <f t="shared" si="13"/>
        <v>0</v>
      </c>
      <c r="P10" s="477"/>
    </row>
    <row r="11" spans="1:16" ht="14.25" thickBot="1" x14ac:dyDescent="0.3">
      <c r="A11" s="349" t="s">
        <v>336</v>
      </c>
      <c r="B11" s="561">
        <f>SUM(B12:B28)</f>
        <v>185907</v>
      </c>
      <c r="C11" s="562">
        <f t="shared" ref="C11:M11" si="14">SUM(C12:C28)</f>
        <v>160721</v>
      </c>
      <c r="D11" s="562">
        <f t="shared" si="14"/>
        <v>190841.73699999999</v>
      </c>
      <c r="E11" s="562">
        <f t="shared" si="14"/>
        <v>177706</v>
      </c>
      <c r="F11" s="562">
        <f t="shared" si="14"/>
        <v>133686</v>
      </c>
      <c r="G11" s="562">
        <f t="shared" si="14"/>
        <v>194829</v>
      </c>
      <c r="H11" s="562">
        <f t="shared" si="14"/>
        <v>175381.57</v>
      </c>
      <c r="I11" s="562">
        <f t="shared" si="14"/>
        <v>184479.68299999999</v>
      </c>
      <c r="J11" s="562">
        <f t="shared" si="14"/>
        <v>177872.041</v>
      </c>
      <c r="K11" s="562">
        <f t="shared" si="14"/>
        <v>145055.87299999999</v>
      </c>
      <c r="L11" s="562">
        <f t="shared" si="14"/>
        <v>146140.77100000001</v>
      </c>
      <c r="M11" s="563">
        <f t="shared" si="14"/>
        <v>171216.58</v>
      </c>
      <c r="N11" s="350">
        <f>SUM(N12:N28)</f>
        <v>2043837.2549999999</v>
      </c>
      <c r="P11" s="478"/>
    </row>
    <row r="12" spans="1:16" ht="14.25" x14ac:dyDescent="0.3">
      <c r="A12" s="555" t="s">
        <v>387</v>
      </c>
      <c r="B12" s="516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52"/>
      <c r="N12" s="558">
        <f t="shared" ref="N12:N28" si="15">SUM(B12:M12)</f>
        <v>0</v>
      </c>
      <c r="P12" s="477"/>
    </row>
    <row r="13" spans="1:16" ht="14.25" x14ac:dyDescent="0.3">
      <c r="A13" s="555" t="s">
        <v>337</v>
      </c>
      <c r="B13" s="518">
        <v>0</v>
      </c>
      <c r="C13" s="487">
        <v>0</v>
      </c>
      <c r="D13" s="487">
        <v>0</v>
      </c>
      <c r="E13" s="487">
        <v>0</v>
      </c>
      <c r="F13" s="487">
        <v>0</v>
      </c>
      <c r="G13" s="487">
        <v>0</v>
      </c>
      <c r="H13" s="487">
        <v>0</v>
      </c>
      <c r="I13" s="487">
        <v>0</v>
      </c>
      <c r="J13" s="487">
        <v>0</v>
      </c>
      <c r="K13" s="487">
        <v>0</v>
      </c>
      <c r="L13" s="487">
        <v>0</v>
      </c>
      <c r="M13" s="553">
        <v>0</v>
      </c>
      <c r="N13" s="549">
        <f t="shared" si="15"/>
        <v>0</v>
      </c>
      <c r="P13" s="477"/>
    </row>
    <row r="14" spans="1:16" ht="14.25" x14ac:dyDescent="0.3">
      <c r="A14" s="548" t="s">
        <v>338</v>
      </c>
      <c r="B14" s="518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553"/>
      <c r="N14" s="549">
        <f t="shared" si="15"/>
        <v>0</v>
      </c>
      <c r="P14" s="477"/>
    </row>
    <row r="15" spans="1:16" ht="14.25" x14ac:dyDescent="0.3">
      <c r="A15" s="548" t="s">
        <v>339</v>
      </c>
      <c r="B15" s="518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553"/>
      <c r="N15" s="549">
        <f t="shared" si="15"/>
        <v>0</v>
      </c>
      <c r="P15" s="477"/>
    </row>
    <row r="16" spans="1:16" ht="14.25" x14ac:dyDescent="0.3">
      <c r="A16" s="548" t="s">
        <v>340</v>
      </c>
      <c r="B16" s="518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553"/>
      <c r="N16" s="549">
        <f t="shared" si="15"/>
        <v>0</v>
      </c>
      <c r="P16" s="477"/>
    </row>
    <row r="17" spans="1:16" ht="14.25" x14ac:dyDescent="0.3">
      <c r="A17" s="548" t="s">
        <v>341</v>
      </c>
      <c r="B17" s="518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553"/>
      <c r="N17" s="549">
        <f t="shared" si="15"/>
        <v>0</v>
      </c>
      <c r="P17" s="477"/>
    </row>
    <row r="18" spans="1:16" ht="14.25" x14ac:dyDescent="0.3">
      <c r="A18" s="556" t="s">
        <v>431</v>
      </c>
      <c r="B18" s="518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553"/>
      <c r="N18" s="549">
        <f t="shared" si="15"/>
        <v>0</v>
      </c>
      <c r="P18" s="477"/>
    </row>
    <row r="19" spans="1:16" ht="14.25" x14ac:dyDescent="0.3">
      <c r="A19" s="556" t="s">
        <v>432</v>
      </c>
      <c r="B19" s="518">
        <v>0</v>
      </c>
      <c r="C19" s="487">
        <v>0</v>
      </c>
      <c r="D19" s="487">
        <v>0</v>
      </c>
      <c r="E19" s="487">
        <v>0</v>
      </c>
      <c r="F19" s="487">
        <v>0</v>
      </c>
      <c r="G19" s="487">
        <v>0</v>
      </c>
      <c r="H19" s="487">
        <v>0</v>
      </c>
      <c r="I19" s="487">
        <v>0</v>
      </c>
      <c r="J19" s="487">
        <v>0</v>
      </c>
      <c r="K19" s="487">
        <v>0</v>
      </c>
      <c r="L19" s="487">
        <v>0</v>
      </c>
      <c r="M19" s="553">
        <v>0</v>
      </c>
      <c r="N19" s="549">
        <f t="shared" si="15"/>
        <v>0</v>
      </c>
      <c r="P19" s="477"/>
    </row>
    <row r="20" spans="1:16" ht="14.25" x14ac:dyDescent="0.3">
      <c r="A20" s="556" t="s">
        <v>433</v>
      </c>
      <c r="B20" s="518">
        <v>138747</v>
      </c>
      <c r="C20" s="487">
        <v>128203</v>
      </c>
      <c r="D20" s="487">
        <v>119957.193</v>
      </c>
      <c r="E20" s="487">
        <v>134962</v>
      </c>
      <c r="F20" s="487">
        <v>109282</v>
      </c>
      <c r="G20" s="487">
        <v>142845</v>
      </c>
      <c r="H20" s="487">
        <v>118134.367</v>
      </c>
      <c r="I20" s="487">
        <v>131955.193</v>
      </c>
      <c r="J20" s="487">
        <v>126241.397</v>
      </c>
      <c r="K20" s="487">
        <v>94691.689999999988</v>
      </c>
      <c r="L20" s="487">
        <v>92903.868000000002</v>
      </c>
      <c r="M20" s="553">
        <v>119721.48699999999</v>
      </c>
      <c r="N20" s="549">
        <f t="shared" si="15"/>
        <v>1457644.1949999998</v>
      </c>
      <c r="P20" s="477"/>
    </row>
    <row r="21" spans="1:16" ht="14.25" x14ac:dyDescent="0.3">
      <c r="A21" s="556" t="s">
        <v>434</v>
      </c>
      <c r="B21" s="518">
        <v>47160</v>
      </c>
      <c r="C21" s="487">
        <v>32518</v>
      </c>
      <c r="D21" s="487">
        <v>70884.543999999994</v>
      </c>
      <c r="E21" s="487">
        <v>42744</v>
      </c>
      <c r="F21" s="487">
        <v>24404</v>
      </c>
      <c r="G21" s="487">
        <v>51984</v>
      </c>
      <c r="H21" s="487">
        <v>57247.202999999994</v>
      </c>
      <c r="I21" s="487">
        <v>52524.49</v>
      </c>
      <c r="J21" s="487">
        <v>51630.644</v>
      </c>
      <c r="K21" s="487">
        <v>50364.183000000005</v>
      </c>
      <c r="L21" s="487">
        <v>53236.902999999998</v>
      </c>
      <c r="M21" s="553">
        <v>51495.093000000001</v>
      </c>
      <c r="N21" s="549">
        <f t="shared" si="15"/>
        <v>586193.05999999994</v>
      </c>
      <c r="P21" s="477"/>
    </row>
    <row r="22" spans="1:16" ht="14.25" x14ac:dyDescent="0.3">
      <c r="A22" s="556" t="s">
        <v>459</v>
      </c>
      <c r="B22" s="518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553"/>
      <c r="N22" s="549">
        <f t="shared" si="15"/>
        <v>0</v>
      </c>
      <c r="P22" s="477"/>
    </row>
    <row r="23" spans="1:16" ht="14.25" x14ac:dyDescent="0.3">
      <c r="A23" s="556" t="s">
        <v>460</v>
      </c>
      <c r="B23" s="518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553"/>
      <c r="N23" s="549">
        <f t="shared" si="15"/>
        <v>0</v>
      </c>
      <c r="P23" s="477"/>
    </row>
    <row r="24" spans="1:16" ht="14.25" x14ac:dyDescent="0.3">
      <c r="A24" s="556" t="s">
        <v>456</v>
      </c>
      <c r="B24" s="518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553"/>
      <c r="N24" s="549">
        <f t="shared" si="15"/>
        <v>0</v>
      </c>
      <c r="P24" s="477"/>
    </row>
    <row r="25" spans="1:16" ht="14.25" x14ac:dyDescent="0.3">
      <c r="A25" s="556" t="s">
        <v>435</v>
      </c>
      <c r="B25" s="518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553"/>
      <c r="N25" s="559">
        <f t="shared" si="15"/>
        <v>0</v>
      </c>
      <c r="P25" s="477"/>
    </row>
    <row r="26" spans="1:16" ht="14.25" x14ac:dyDescent="0.3">
      <c r="A26" s="548" t="s">
        <v>465</v>
      </c>
      <c r="B26" s="518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553"/>
      <c r="N26" s="559">
        <f t="shared" si="15"/>
        <v>0</v>
      </c>
      <c r="P26" s="477"/>
    </row>
    <row r="27" spans="1:16" ht="14.25" x14ac:dyDescent="0.3">
      <c r="A27" s="548" t="s">
        <v>466</v>
      </c>
      <c r="B27" s="518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553"/>
      <c r="N27" s="559">
        <f t="shared" si="15"/>
        <v>0</v>
      </c>
      <c r="P27" s="477"/>
    </row>
    <row r="28" spans="1:16" ht="15" thickBot="1" x14ac:dyDescent="0.35">
      <c r="A28" s="557" t="s">
        <v>467</v>
      </c>
      <c r="B28" s="519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54"/>
      <c r="N28" s="560">
        <f t="shared" si="15"/>
        <v>0</v>
      </c>
      <c r="P28" s="477"/>
    </row>
    <row r="29" spans="1:16" ht="14.25" thickBot="1" x14ac:dyDescent="0.3">
      <c r="A29" s="512" t="s">
        <v>24</v>
      </c>
      <c r="B29" s="562">
        <f t="shared" ref="B29:M29" si="16">SUM(B30:B33)</f>
        <v>42349</v>
      </c>
      <c r="C29" s="562">
        <f t="shared" si="16"/>
        <v>36323</v>
      </c>
      <c r="D29" s="562">
        <f t="shared" si="16"/>
        <v>36444.292999999998</v>
      </c>
      <c r="E29" s="562">
        <f t="shared" si="16"/>
        <v>33676</v>
      </c>
      <c r="F29" s="562">
        <f t="shared" si="16"/>
        <v>41104</v>
      </c>
      <c r="G29" s="562">
        <f t="shared" si="16"/>
        <v>40194</v>
      </c>
      <c r="H29" s="562">
        <f t="shared" si="16"/>
        <v>59204.7</v>
      </c>
      <c r="I29" s="562">
        <f t="shared" si="16"/>
        <v>51730.218999999997</v>
      </c>
      <c r="J29" s="562">
        <f t="shared" si="16"/>
        <v>54765.524000000005</v>
      </c>
      <c r="K29" s="562">
        <f t="shared" si="16"/>
        <v>24552.6</v>
      </c>
      <c r="L29" s="562">
        <f t="shared" si="16"/>
        <v>28019.715</v>
      </c>
      <c r="M29" s="563">
        <f t="shared" si="16"/>
        <v>45577.794000000002</v>
      </c>
      <c r="N29" s="513">
        <f t="shared" ref="N29" si="17">SUM(N30:N33)</f>
        <v>493940.84499999997</v>
      </c>
      <c r="P29" s="478"/>
    </row>
    <row r="30" spans="1:16" ht="14.25" x14ac:dyDescent="0.3">
      <c r="A30" s="555" t="s">
        <v>342</v>
      </c>
      <c r="B30" s="516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52"/>
      <c r="N30" s="549">
        <f>SUM(B30:M30)</f>
        <v>0</v>
      </c>
      <c r="P30" s="477"/>
    </row>
    <row r="31" spans="1:16" ht="14.25" x14ac:dyDescent="0.3">
      <c r="A31" s="555" t="s">
        <v>343</v>
      </c>
      <c r="B31" s="518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553"/>
      <c r="N31" s="549">
        <f t="shared" ref="N31:N33" si="18">SUM(B31:M31)</f>
        <v>0</v>
      </c>
      <c r="P31" s="477"/>
    </row>
    <row r="32" spans="1:16" ht="14.25" x14ac:dyDescent="0.3">
      <c r="A32" s="555" t="s">
        <v>24</v>
      </c>
      <c r="B32" s="518">
        <v>268</v>
      </c>
      <c r="C32" s="487">
        <v>97</v>
      </c>
      <c r="D32" s="487">
        <v>11504.401</v>
      </c>
      <c r="E32" s="487">
        <v>17977</v>
      </c>
      <c r="F32" s="487">
        <v>32645</v>
      </c>
      <c r="G32" s="487">
        <v>17276</v>
      </c>
      <c r="H32" s="487">
        <v>8224.599000000002</v>
      </c>
      <c r="I32" s="487">
        <v>20057.111000000001</v>
      </c>
      <c r="J32" s="487">
        <v>2059.3739999999998</v>
      </c>
      <c r="K32" s="487">
        <v>0</v>
      </c>
      <c r="L32" s="487">
        <v>3337.0270000000005</v>
      </c>
      <c r="M32" s="553">
        <v>0</v>
      </c>
      <c r="N32" s="549">
        <f t="shared" si="18"/>
        <v>113445.512</v>
      </c>
      <c r="P32" s="477"/>
    </row>
    <row r="33" spans="1:16" ht="15" thickBot="1" x14ac:dyDescent="0.35">
      <c r="A33" s="555" t="s">
        <v>25</v>
      </c>
      <c r="B33" s="519">
        <v>42081</v>
      </c>
      <c r="C33" s="520">
        <v>36226</v>
      </c>
      <c r="D33" s="520">
        <v>24939.892</v>
      </c>
      <c r="E33" s="520">
        <v>15699</v>
      </c>
      <c r="F33" s="520">
        <v>8459</v>
      </c>
      <c r="G33" s="520">
        <v>22918</v>
      </c>
      <c r="H33" s="520">
        <v>50980.100999999995</v>
      </c>
      <c r="I33" s="520">
        <v>31673.108</v>
      </c>
      <c r="J33" s="520">
        <v>52706.15</v>
      </c>
      <c r="K33" s="520">
        <v>24552.6</v>
      </c>
      <c r="L33" s="520">
        <v>24682.687999999998</v>
      </c>
      <c r="M33" s="554">
        <v>45577.794000000002</v>
      </c>
      <c r="N33" s="549">
        <f t="shared" si="18"/>
        <v>380495.33299999998</v>
      </c>
      <c r="P33" s="477"/>
    </row>
    <row r="34" spans="1:16" ht="14.25" thickBot="1" x14ac:dyDescent="0.3">
      <c r="A34" s="349" t="s">
        <v>344</v>
      </c>
      <c r="B34" s="562">
        <f>SUM(B35:B47)</f>
        <v>179192</v>
      </c>
      <c r="C34" s="562">
        <f t="shared" ref="C34:N34" si="19">SUM(C35:C47)</f>
        <v>154317</v>
      </c>
      <c r="D34" s="562">
        <f t="shared" si="19"/>
        <v>168866.78499999997</v>
      </c>
      <c r="E34" s="562">
        <f t="shared" si="19"/>
        <v>168346</v>
      </c>
      <c r="F34" s="562">
        <f t="shared" si="19"/>
        <v>128996</v>
      </c>
      <c r="G34" s="562">
        <f t="shared" si="19"/>
        <v>171999</v>
      </c>
      <c r="H34" s="562">
        <f t="shared" si="19"/>
        <v>160266.44699999999</v>
      </c>
      <c r="I34" s="562">
        <f t="shared" si="19"/>
        <v>188284.33499999999</v>
      </c>
      <c r="J34" s="562">
        <f t="shared" si="19"/>
        <v>193722.372</v>
      </c>
      <c r="K34" s="562">
        <f t="shared" si="19"/>
        <v>127553.996</v>
      </c>
      <c r="L34" s="562">
        <f t="shared" si="19"/>
        <v>118539.95300000001</v>
      </c>
      <c r="M34" s="563">
        <f t="shared" si="19"/>
        <v>193223.66999999998</v>
      </c>
      <c r="N34" s="350">
        <f t="shared" si="19"/>
        <v>1953307.558</v>
      </c>
      <c r="P34" s="478"/>
    </row>
    <row r="35" spans="1:16" ht="14.25" x14ac:dyDescent="0.3">
      <c r="A35" s="555" t="s">
        <v>374</v>
      </c>
      <c r="B35" s="516">
        <v>7657</v>
      </c>
      <c r="C35" s="517">
        <v>10941</v>
      </c>
      <c r="D35" s="517">
        <v>9491.7079999999987</v>
      </c>
      <c r="E35" s="517">
        <v>9955</v>
      </c>
      <c r="F35" s="517">
        <v>6397</v>
      </c>
      <c r="G35" s="517">
        <v>3395</v>
      </c>
      <c r="H35" s="517">
        <v>4255.0740000000005</v>
      </c>
      <c r="I35" s="517">
        <v>0</v>
      </c>
      <c r="J35" s="517">
        <v>0</v>
      </c>
      <c r="K35" s="517">
        <v>1470.3759999999997</v>
      </c>
      <c r="L35" s="517">
        <v>431.96800000000002</v>
      </c>
      <c r="M35" s="552">
        <v>0</v>
      </c>
      <c r="N35" s="549">
        <f>SUM(B35:M35)</f>
        <v>53994.125999999997</v>
      </c>
      <c r="P35" s="477"/>
    </row>
    <row r="36" spans="1:16" ht="14.25" x14ac:dyDescent="0.3">
      <c r="A36" s="555" t="s">
        <v>307</v>
      </c>
      <c r="B36" s="518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553"/>
      <c r="N36" s="549">
        <f t="shared" ref="N36:N47" si="20">SUM(B36:M36)</f>
        <v>0</v>
      </c>
      <c r="P36" s="477"/>
    </row>
    <row r="37" spans="1:16" ht="14.25" x14ac:dyDescent="0.3">
      <c r="A37" s="555" t="s">
        <v>345</v>
      </c>
      <c r="B37" s="518">
        <v>544</v>
      </c>
      <c r="C37" s="487">
        <v>4474</v>
      </c>
      <c r="D37" s="487">
        <v>0</v>
      </c>
      <c r="E37" s="487">
        <v>0</v>
      </c>
      <c r="F37" s="487">
        <v>0</v>
      </c>
      <c r="G37" s="487">
        <v>5065</v>
      </c>
      <c r="H37" s="487">
        <v>2050.1039999999985</v>
      </c>
      <c r="I37" s="487">
        <v>0</v>
      </c>
      <c r="J37" s="487">
        <v>0</v>
      </c>
      <c r="K37" s="487">
        <v>1545.8620000000003</v>
      </c>
      <c r="L37" s="487">
        <v>5.0629999999997608</v>
      </c>
      <c r="M37" s="553">
        <v>2162.551999999996</v>
      </c>
      <c r="N37" s="549">
        <f t="shared" si="20"/>
        <v>15846.580999999996</v>
      </c>
      <c r="P37" s="477"/>
    </row>
    <row r="38" spans="1:16" ht="14.25" x14ac:dyDescent="0.3">
      <c r="A38" s="555" t="s">
        <v>346</v>
      </c>
      <c r="B38" s="518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553"/>
      <c r="N38" s="549">
        <f t="shared" si="20"/>
        <v>0</v>
      </c>
      <c r="P38" s="477"/>
    </row>
    <row r="39" spans="1:16" ht="14.25" x14ac:dyDescent="0.3">
      <c r="A39" s="555" t="s">
        <v>461</v>
      </c>
      <c r="B39" s="518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553"/>
      <c r="N39" s="549">
        <f t="shared" si="20"/>
        <v>0</v>
      </c>
      <c r="P39" s="477"/>
    </row>
    <row r="40" spans="1:16" ht="14.25" x14ac:dyDescent="0.3">
      <c r="A40" s="555" t="s">
        <v>462</v>
      </c>
      <c r="B40" s="518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553"/>
      <c r="N40" s="549">
        <f t="shared" si="20"/>
        <v>0</v>
      </c>
      <c r="P40" s="477"/>
    </row>
    <row r="41" spans="1:16" ht="14.25" x14ac:dyDescent="0.3">
      <c r="A41" s="555" t="s">
        <v>463</v>
      </c>
      <c r="B41" s="518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553"/>
      <c r="N41" s="549">
        <f t="shared" si="20"/>
        <v>0</v>
      </c>
      <c r="P41" s="477"/>
    </row>
    <row r="42" spans="1:16" ht="14.25" x14ac:dyDescent="0.3">
      <c r="A42" s="555" t="s">
        <v>306</v>
      </c>
      <c r="B42" s="518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553"/>
      <c r="N42" s="549">
        <f t="shared" si="20"/>
        <v>0</v>
      </c>
      <c r="P42" s="477"/>
    </row>
    <row r="43" spans="1:16" ht="14.25" x14ac:dyDescent="0.3">
      <c r="A43" s="555" t="s">
        <v>347</v>
      </c>
      <c r="B43" s="518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553"/>
      <c r="N43" s="549">
        <f t="shared" si="20"/>
        <v>0</v>
      </c>
      <c r="P43" s="477"/>
    </row>
    <row r="44" spans="1:16" ht="14.25" x14ac:dyDescent="0.3">
      <c r="A44" s="555" t="s">
        <v>436</v>
      </c>
      <c r="B44" s="518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553"/>
      <c r="N44" s="549">
        <f t="shared" si="20"/>
        <v>0</v>
      </c>
      <c r="P44" s="477"/>
    </row>
    <row r="45" spans="1:16" ht="14.25" x14ac:dyDescent="0.3">
      <c r="A45" s="555" t="s">
        <v>437</v>
      </c>
      <c r="B45" s="518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553"/>
      <c r="N45" s="549">
        <f t="shared" si="20"/>
        <v>0</v>
      </c>
      <c r="P45" s="477"/>
    </row>
    <row r="46" spans="1:16" ht="14.25" x14ac:dyDescent="0.3">
      <c r="A46" s="555" t="s">
        <v>438</v>
      </c>
      <c r="B46" s="518">
        <v>836</v>
      </c>
      <c r="C46" s="487">
        <v>773</v>
      </c>
      <c r="D46" s="487">
        <v>1136.606</v>
      </c>
      <c r="E46" s="487">
        <v>1744</v>
      </c>
      <c r="F46" s="487">
        <v>2189</v>
      </c>
      <c r="G46" s="487">
        <v>1234</v>
      </c>
      <c r="H46" s="487">
        <v>2707.9780000000001</v>
      </c>
      <c r="I46" s="487">
        <v>2430.0949999999998</v>
      </c>
      <c r="J46" s="487">
        <v>3077.8980000000001</v>
      </c>
      <c r="K46" s="487">
        <v>3258.6460000000002</v>
      </c>
      <c r="L46" s="487">
        <v>4911.848</v>
      </c>
      <c r="M46" s="553">
        <v>2511.8609999999999</v>
      </c>
      <c r="N46" s="549">
        <f t="shared" si="20"/>
        <v>26810.931999999997</v>
      </c>
      <c r="P46" s="477"/>
    </row>
    <row r="47" spans="1:16" ht="15" thickBot="1" x14ac:dyDescent="0.35">
      <c r="A47" s="564" t="s">
        <v>344</v>
      </c>
      <c r="B47" s="519">
        <v>170155</v>
      </c>
      <c r="C47" s="520">
        <v>138129</v>
      </c>
      <c r="D47" s="520">
        <v>158238.47099999999</v>
      </c>
      <c r="E47" s="520">
        <v>156647</v>
      </c>
      <c r="F47" s="520">
        <v>120410</v>
      </c>
      <c r="G47" s="520">
        <v>162305</v>
      </c>
      <c r="H47" s="520">
        <v>151253.291</v>
      </c>
      <c r="I47" s="520">
        <v>185854.24</v>
      </c>
      <c r="J47" s="520">
        <v>190644.47400000002</v>
      </c>
      <c r="K47" s="520">
        <v>121279.11199999999</v>
      </c>
      <c r="L47" s="520">
        <v>113191.07400000001</v>
      </c>
      <c r="M47" s="554">
        <v>188549.25699999998</v>
      </c>
      <c r="N47" s="549">
        <f t="shared" si="20"/>
        <v>1856655.919</v>
      </c>
      <c r="P47" s="477"/>
    </row>
    <row r="48" spans="1:16" ht="14.25" thickBot="1" x14ac:dyDescent="0.3">
      <c r="A48" s="349" t="s">
        <v>348</v>
      </c>
      <c r="B48" s="562">
        <f>SUM(B49:B58)</f>
        <v>66176</v>
      </c>
      <c r="C48" s="562">
        <f t="shared" ref="C48:N48" si="21">SUM(C49:C58)</f>
        <v>43130</v>
      </c>
      <c r="D48" s="562">
        <f t="shared" si="21"/>
        <v>69869.739000000001</v>
      </c>
      <c r="E48" s="562">
        <f t="shared" si="21"/>
        <v>72093</v>
      </c>
      <c r="F48" s="562">
        <f t="shared" si="21"/>
        <v>68134</v>
      </c>
      <c r="G48" s="562">
        <f t="shared" si="21"/>
        <v>37055</v>
      </c>
      <c r="H48" s="562">
        <f t="shared" si="21"/>
        <v>63636.354999999996</v>
      </c>
      <c r="I48" s="562">
        <f t="shared" si="21"/>
        <v>58713.447999999997</v>
      </c>
      <c r="J48" s="562">
        <f t="shared" si="21"/>
        <v>45031.318999999996</v>
      </c>
      <c r="K48" s="562">
        <f t="shared" si="21"/>
        <v>24647.017999999996</v>
      </c>
      <c r="L48" s="562">
        <f t="shared" si="21"/>
        <v>3887.2719999999999</v>
      </c>
      <c r="M48" s="563">
        <f t="shared" si="21"/>
        <v>47182.630000000005</v>
      </c>
      <c r="N48" s="350">
        <f t="shared" si="21"/>
        <v>599555.78099999996</v>
      </c>
      <c r="P48" s="478"/>
    </row>
    <row r="49" spans="1:16" ht="14.25" x14ac:dyDescent="0.3">
      <c r="A49" s="555" t="s">
        <v>308</v>
      </c>
      <c r="B49" s="516">
        <v>0</v>
      </c>
      <c r="C49" s="517">
        <v>0</v>
      </c>
      <c r="D49" s="517">
        <v>0</v>
      </c>
      <c r="E49" s="517">
        <v>0</v>
      </c>
      <c r="F49" s="517">
        <v>0</v>
      </c>
      <c r="G49" s="517">
        <v>0</v>
      </c>
      <c r="H49" s="517">
        <v>0</v>
      </c>
      <c r="I49" s="517">
        <v>0</v>
      </c>
      <c r="J49" s="517">
        <v>0</v>
      </c>
      <c r="K49" s="517">
        <v>1683.6319999999987</v>
      </c>
      <c r="L49" s="517">
        <v>3708.3519999999999</v>
      </c>
      <c r="M49" s="552">
        <v>0</v>
      </c>
      <c r="N49" s="549">
        <f t="shared" ref="N49:N58" si="22">SUM(B49:M49)</f>
        <v>5391.9839999999986</v>
      </c>
      <c r="P49" s="477"/>
    </row>
    <row r="50" spans="1:16" ht="14.25" x14ac:dyDescent="0.3">
      <c r="A50" s="548" t="s">
        <v>349</v>
      </c>
      <c r="B50" s="518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553"/>
      <c r="N50" s="549">
        <f t="shared" si="22"/>
        <v>0</v>
      </c>
      <c r="P50" s="477"/>
    </row>
    <row r="51" spans="1:16" ht="14.25" x14ac:dyDescent="0.3">
      <c r="A51" s="548" t="s">
        <v>350</v>
      </c>
      <c r="B51" s="518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553"/>
      <c r="N51" s="549">
        <f t="shared" si="22"/>
        <v>0</v>
      </c>
      <c r="P51" s="477"/>
    </row>
    <row r="52" spans="1:16" ht="14.25" x14ac:dyDescent="0.3">
      <c r="A52" s="548" t="s">
        <v>351</v>
      </c>
      <c r="B52" s="518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553"/>
      <c r="N52" s="549">
        <f t="shared" si="22"/>
        <v>0</v>
      </c>
      <c r="P52" s="477"/>
    </row>
    <row r="53" spans="1:16" ht="14.25" x14ac:dyDescent="0.3">
      <c r="A53" s="548" t="s">
        <v>414</v>
      </c>
      <c r="B53" s="518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553"/>
      <c r="N53" s="549">
        <f t="shared" si="22"/>
        <v>0</v>
      </c>
      <c r="P53" s="477"/>
    </row>
    <row r="54" spans="1:16" ht="14.25" x14ac:dyDescent="0.3">
      <c r="A54" s="548" t="s">
        <v>415</v>
      </c>
      <c r="B54" s="518">
        <v>20006</v>
      </c>
      <c r="C54" s="487">
        <v>0</v>
      </c>
      <c r="D54" s="487">
        <v>27911.804999999997</v>
      </c>
      <c r="E54" s="487">
        <v>16449</v>
      </c>
      <c r="F54" s="487">
        <v>30528</v>
      </c>
      <c r="G54" s="487">
        <v>1320</v>
      </c>
      <c r="H54" s="487">
        <v>21509.192999999999</v>
      </c>
      <c r="I54" s="487">
        <v>0</v>
      </c>
      <c r="J54" s="487">
        <v>0</v>
      </c>
      <c r="K54" s="487">
        <v>16384.769999999997</v>
      </c>
      <c r="L54" s="487">
        <v>0</v>
      </c>
      <c r="M54" s="553">
        <v>0</v>
      </c>
      <c r="N54" s="549">
        <f t="shared" si="22"/>
        <v>134108.76799999998</v>
      </c>
      <c r="P54" s="477"/>
    </row>
    <row r="55" spans="1:16" ht="14.25" x14ac:dyDescent="0.3">
      <c r="A55" s="548" t="s">
        <v>440</v>
      </c>
      <c r="B55" s="518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553"/>
      <c r="N55" s="549">
        <f t="shared" si="22"/>
        <v>0</v>
      </c>
      <c r="P55" s="477"/>
    </row>
    <row r="56" spans="1:16" ht="14.25" x14ac:dyDescent="0.3">
      <c r="A56" s="548" t="s">
        <v>441</v>
      </c>
      <c r="B56" s="518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553"/>
      <c r="N56" s="549">
        <f t="shared" si="22"/>
        <v>0</v>
      </c>
      <c r="P56" s="477"/>
    </row>
    <row r="57" spans="1:16" ht="14.25" x14ac:dyDescent="0.3">
      <c r="A57" s="548" t="s">
        <v>442</v>
      </c>
      <c r="B57" s="518">
        <v>46170</v>
      </c>
      <c r="C57" s="487">
        <v>43130</v>
      </c>
      <c r="D57" s="487">
        <v>41957.934000000001</v>
      </c>
      <c r="E57" s="487">
        <v>55644</v>
      </c>
      <c r="F57" s="487">
        <v>37606</v>
      </c>
      <c r="G57" s="487">
        <v>35735</v>
      </c>
      <c r="H57" s="487">
        <v>42127.161999999997</v>
      </c>
      <c r="I57" s="487">
        <v>58713.447999999997</v>
      </c>
      <c r="J57" s="487">
        <v>45031.318999999996</v>
      </c>
      <c r="K57" s="487">
        <v>6578.616</v>
      </c>
      <c r="L57" s="487">
        <v>178.92000000000002</v>
      </c>
      <c r="M57" s="553">
        <v>47182.630000000005</v>
      </c>
      <c r="N57" s="559">
        <f t="shared" si="22"/>
        <v>460055.02899999998</v>
      </c>
      <c r="P57" s="477"/>
    </row>
    <row r="58" spans="1:16" ht="15" thickBot="1" x14ac:dyDescent="0.35">
      <c r="A58" s="564" t="s">
        <v>468</v>
      </c>
      <c r="B58" s="519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54"/>
      <c r="N58" s="549">
        <f t="shared" si="22"/>
        <v>0</v>
      </c>
      <c r="P58" s="477"/>
    </row>
    <row r="59" spans="1:16" ht="14.25" thickBot="1" x14ac:dyDescent="0.3">
      <c r="A59" s="349" t="s">
        <v>352</v>
      </c>
      <c r="B59" s="562">
        <f>+SUM(B60:B61)</f>
        <v>0</v>
      </c>
      <c r="C59" s="562">
        <f t="shared" ref="C59:N59" si="23">+SUM(C60:C61)</f>
        <v>0</v>
      </c>
      <c r="D59" s="562">
        <f t="shared" si="23"/>
        <v>0</v>
      </c>
      <c r="E59" s="562">
        <f t="shared" si="23"/>
        <v>0</v>
      </c>
      <c r="F59" s="562">
        <f t="shared" si="23"/>
        <v>0</v>
      </c>
      <c r="G59" s="562">
        <f t="shared" si="23"/>
        <v>0</v>
      </c>
      <c r="H59" s="562">
        <f t="shared" si="23"/>
        <v>0</v>
      </c>
      <c r="I59" s="562">
        <f t="shared" si="23"/>
        <v>0</v>
      </c>
      <c r="J59" s="562">
        <f t="shared" si="23"/>
        <v>0</v>
      </c>
      <c r="K59" s="562">
        <f t="shared" si="23"/>
        <v>0</v>
      </c>
      <c r="L59" s="562">
        <f t="shared" si="23"/>
        <v>0</v>
      </c>
      <c r="M59" s="563">
        <f t="shared" si="23"/>
        <v>0</v>
      </c>
      <c r="N59" s="350">
        <f t="shared" si="23"/>
        <v>0</v>
      </c>
      <c r="P59" s="478"/>
    </row>
    <row r="60" spans="1:16" ht="14.25" x14ac:dyDescent="0.3">
      <c r="A60" s="547" t="s">
        <v>353</v>
      </c>
      <c r="B60" s="516"/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52"/>
      <c r="N60" s="558">
        <f>SUM(B60:M60)</f>
        <v>0</v>
      </c>
      <c r="P60" s="477"/>
    </row>
    <row r="61" spans="1:16" ht="15" thickBot="1" x14ac:dyDescent="0.35">
      <c r="A61" s="564" t="s">
        <v>352</v>
      </c>
      <c r="B61" s="519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54"/>
      <c r="N61" s="549">
        <f>SUM(B61:M61)</f>
        <v>0</v>
      </c>
      <c r="P61" s="477"/>
    </row>
    <row r="62" spans="1:16" ht="14.25" thickBot="1" x14ac:dyDescent="0.3">
      <c r="A62" s="349" t="s">
        <v>354</v>
      </c>
      <c r="B62" s="562">
        <f>SUM(B63:B69)</f>
        <v>9672</v>
      </c>
      <c r="C62" s="562">
        <f t="shared" ref="C62:M62" si="24">SUM(C63:C69)</f>
        <v>6820</v>
      </c>
      <c r="D62" s="562">
        <f t="shared" si="24"/>
        <v>13489.918</v>
      </c>
      <c r="E62" s="562">
        <f t="shared" si="24"/>
        <v>10511</v>
      </c>
      <c r="F62" s="562">
        <f t="shared" si="24"/>
        <v>11363</v>
      </c>
      <c r="G62" s="562">
        <f t="shared" si="24"/>
        <v>10347</v>
      </c>
      <c r="H62" s="562">
        <f t="shared" si="24"/>
        <v>24801.518</v>
      </c>
      <c r="I62" s="562">
        <f t="shared" si="24"/>
        <v>10979.882000000001</v>
      </c>
      <c r="J62" s="562">
        <f t="shared" si="24"/>
        <v>10992.097</v>
      </c>
      <c r="K62" s="562">
        <f t="shared" si="24"/>
        <v>214.9199999999999</v>
      </c>
      <c r="L62" s="562">
        <f t="shared" si="24"/>
        <v>0</v>
      </c>
      <c r="M62" s="563">
        <f t="shared" si="24"/>
        <v>2005.0239999999992</v>
      </c>
      <c r="N62" s="350">
        <f t="shared" ref="N62" si="25">SUM(N63:N69)</f>
        <v>111196.359</v>
      </c>
      <c r="P62" s="478"/>
    </row>
    <row r="63" spans="1:16" ht="14.25" x14ac:dyDescent="0.3">
      <c r="A63" s="555" t="s">
        <v>375</v>
      </c>
      <c r="B63" s="516"/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52"/>
      <c r="N63" s="549">
        <f>SUM(B63:M63)</f>
        <v>0</v>
      </c>
      <c r="P63" s="477"/>
    </row>
    <row r="64" spans="1:16" ht="14.25" x14ac:dyDescent="0.3">
      <c r="A64" s="555" t="s">
        <v>355</v>
      </c>
      <c r="B64" s="518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553"/>
      <c r="N64" s="549">
        <f t="shared" ref="N64:N69" si="26">SUM(B64:M64)</f>
        <v>0</v>
      </c>
      <c r="P64" s="477"/>
    </row>
    <row r="65" spans="1:16" ht="14.25" x14ac:dyDescent="0.3">
      <c r="A65" s="555" t="s">
        <v>376</v>
      </c>
      <c r="B65" s="518">
        <v>0</v>
      </c>
      <c r="C65" s="487">
        <v>0</v>
      </c>
      <c r="D65" s="487">
        <v>0</v>
      </c>
      <c r="E65" s="487">
        <v>0</v>
      </c>
      <c r="F65" s="487">
        <v>0</v>
      </c>
      <c r="G65" s="487">
        <v>0</v>
      </c>
      <c r="H65" s="487">
        <v>0</v>
      </c>
      <c r="I65" s="487">
        <v>0</v>
      </c>
      <c r="J65" s="487">
        <v>0</v>
      </c>
      <c r="K65" s="487">
        <v>0</v>
      </c>
      <c r="L65" s="487">
        <v>0</v>
      </c>
      <c r="M65" s="553">
        <v>0</v>
      </c>
      <c r="N65" s="549">
        <f t="shared" si="26"/>
        <v>0</v>
      </c>
      <c r="P65" s="477"/>
    </row>
    <row r="66" spans="1:16" ht="14.25" x14ac:dyDescent="0.3">
      <c r="A66" s="548" t="s">
        <v>356</v>
      </c>
      <c r="B66" s="518">
        <v>0</v>
      </c>
      <c r="C66" s="487">
        <v>0</v>
      </c>
      <c r="D66" s="487">
        <v>0</v>
      </c>
      <c r="E66" s="487">
        <v>0</v>
      </c>
      <c r="F66" s="487">
        <v>0</v>
      </c>
      <c r="G66" s="487">
        <v>0</v>
      </c>
      <c r="H66" s="487">
        <v>0</v>
      </c>
      <c r="I66" s="487">
        <v>0</v>
      </c>
      <c r="J66" s="487">
        <v>0</v>
      </c>
      <c r="K66" s="487">
        <v>0</v>
      </c>
      <c r="L66" s="487">
        <v>0</v>
      </c>
      <c r="M66" s="553">
        <v>71.698000000000008</v>
      </c>
      <c r="N66" s="549">
        <f t="shared" si="26"/>
        <v>71.698000000000008</v>
      </c>
      <c r="P66" s="477"/>
    </row>
    <row r="67" spans="1:16" ht="14.25" x14ac:dyDescent="0.3">
      <c r="A67" s="548" t="s">
        <v>393</v>
      </c>
      <c r="B67" s="518">
        <v>0</v>
      </c>
      <c r="C67" s="487">
        <v>0</v>
      </c>
      <c r="D67" s="487">
        <v>0</v>
      </c>
      <c r="E67" s="487">
        <v>0</v>
      </c>
      <c r="F67" s="487">
        <v>0</v>
      </c>
      <c r="G67" s="487">
        <v>0</v>
      </c>
      <c r="H67" s="487">
        <v>0</v>
      </c>
      <c r="I67" s="487">
        <v>0</v>
      </c>
      <c r="J67" s="487">
        <v>0</v>
      </c>
      <c r="K67" s="487">
        <v>0</v>
      </c>
      <c r="L67" s="487">
        <v>0</v>
      </c>
      <c r="M67" s="553">
        <v>0</v>
      </c>
      <c r="N67" s="549">
        <f t="shared" si="26"/>
        <v>0</v>
      </c>
      <c r="P67" s="477"/>
    </row>
    <row r="68" spans="1:16" ht="14.25" x14ac:dyDescent="0.3">
      <c r="A68" s="556" t="s">
        <v>457</v>
      </c>
      <c r="B68" s="518">
        <v>0</v>
      </c>
      <c r="C68" s="487">
        <v>0</v>
      </c>
      <c r="D68" s="487">
        <v>0</v>
      </c>
      <c r="E68" s="487">
        <v>0</v>
      </c>
      <c r="F68" s="487">
        <v>1847</v>
      </c>
      <c r="G68" s="487">
        <v>0</v>
      </c>
      <c r="H68" s="487">
        <v>0</v>
      </c>
      <c r="I68" s="487">
        <v>0</v>
      </c>
      <c r="J68" s="487">
        <v>0</v>
      </c>
      <c r="K68" s="487">
        <v>0</v>
      </c>
      <c r="L68" s="487">
        <v>0</v>
      </c>
      <c r="M68" s="553">
        <v>1060.942</v>
      </c>
      <c r="N68" s="549">
        <f t="shared" si="26"/>
        <v>2907.942</v>
      </c>
      <c r="P68" s="477"/>
    </row>
    <row r="69" spans="1:16" ht="15" thickBot="1" x14ac:dyDescent="0.35">
      <c r="A69" s="556" t="s">
        <v>443</v>
      </c>
      <c r="B69" s="519">
        <v>9672</v>
      </c>
      <c r="C69" s="520">
        <v>6820</v>
      </c>
      <c r="D69" s="520">
        <v>13489.918</v>
      </c>
      <c r="E69" s="520">
        <v>10511</v>
      </c>
      <c r="F69" s="520">
        <v>9516</v>
      </c>
      <c r="G69" s="520">
        <v>10347</v>
      </c>
      <c r="H69" s="520">
        <v>24801.518</v>
      </c>
      <c r="I69" s="520">
        <v>10979.882000000001</v>
      </c>
      <c r="J69" s="520">
        <v>10992.097</v>
      </c>
      <c r="K69" s="520">
        <v>214.9199999999999</v>
      </c>
      <c r="L69" s="520">
        <v>0</v>
      </c>
      <c r="M69" s="554">
        <v>872.38399999999911</v>
      </c>
      <c r="N69" s="549">
        <f t="shared" si="26"/>
        <v>108216.719</v>
      </c>
      <c r="P69" s="477"/>
    </row>
    <row r="70" spans="1:16" ht="14.25" thickBot="1" x14ac:dyDescent="0.3">
      <c r="A70" s="349" t="s">
        <v>357</v>
      </c>
      <c r="B70" s="562">
        <f t="shared" ref="B70" si="27">SUM(B71:B75)</f>
        <v>6259</v>
      </c>
      <c r="C70" s="562">
        <f t="shared" ref="C70" si="28">SUM(C71:C75)</f>
        <v>4227</v>
      </c>
      <c r="D70" s="562">
        <f t="shared" ref="D70" si="29">SUM(D71:D75)</f>
        <v>0</v>
      </c>
      <c r="E70" s="562">
        <f t="shared" ref="E70" si="30">SUM(E71:E75)</f>
        <v>5479</v>
      </c>
      <c r="F70" s="562">
        <f t="shared" ref="F70" si="31">SUM(F71:F75)</f>
        <v>5053</v>
      </c>
      <c r="G70" s="562">
        <f t="shared" ref="G70" si="32">SUM(G71:G75)</f>
        <v>6713</v>
      </c>
      <c r="H70" s="562">
        <f t="shared" ref="H70" si="33">SUM(H71:H75)</f>
        <v>6318.9210000000003</v>
      </c>
      <c r="I70" s="562">
        <f t="shared" ref="I70" si="34">SUM(I71:I75)</f>
        <v>7191.6449999999986</v>
      </c>
      <c r="J70" s="562">
        <f t="shared" ref="J70" si="35">SUM(J71:J75)</f>
        <v>7296.0019999999986</v>
      </c>
      <c r="K70" s="562">
        <f t="shared" ref="K70" si="36">SUM(K71:K75)</f>
        <v>0</v>
      </c>
      <c r="L70" s="562">
        <f t="shared" ref="L70" si="37">SUM(L71:L75)</f>
        <v>595.55000000000018</v>
      </c>
      <c r="M70" s="563">
        <f t="shared" ref="M70" si="38">SUM(M71:M75)</f>
        <v>19232.905000000002</v>
      </c>
      <c r="N70" s="350">
        <f t="shared" ref="N70" si="39">SUM(N71:N75)</f>
        <v>68366.023000000001</v>
      </c>
      <c r="P70" s="478"/>
    </row>
    <row r="71" spans="1:16" ht="14.25" x14ac:dyDescent="0.3">
      <c r="A71" s="555" t="s">
        <v>358</v>
      </c>
      <c r="B71" s="516"/>
      <c r="C71" s="517"/>
      <c r="D71" s="517"/>
      <c r="E71" s="517"/>
      <c r="F71" s="517"/>
      <c r="G71" s="517"/>
      <c r="H71" s="517"/>
      <c r="I71" s="517"/>
      <c r="J71" s="517"/>
      <c r="K71" s="517"/>
      <c r="L71" s="517"/>
      <c r="M71" s="552"/>
      <c r="N71" s="549">
        <f>SUM(B71:M71)</f>
        <v>0</v>
      </c>
      <c r="P71" s="477"/>
    </row>
    <row r="72" spans="1:16" ht="14.25" x14ac:dyDescent="0.3">
      <c r="A72" s="555" t="s">
        <v>394</v>
      </c>
      <c r="B72" s="518"/>
      <c r="C72" s="487"/>
      <c r="D72" s="487"/>
      <c r="E72" s="487"/>
      <c r="F72" s="487"/>
      <c r="G72" s="487"/>
      <c r="H72" s="487"/>
      <c r="I72" s="487"/>
      <c r="J72" s="487"/>
      <c r="K72" s="487"/>
      <c r="L72" s="487"/>
      <c r="M72" s="553"/>
      <c r="N72" s="549">
        <f t="shared" ref="N72:N75" si="40">SUM(B72:M72)</f>
        <v>0</v>
      </c>
      <c r="P72" s="477"/>
    </row>
    <row r="73" spans="1:16" ht="14.25" x14ac:dyDescent="0.3">
      <c r="A73" s="548" t="s">
        <v>357</v>
      </c>
      <c r="B73" s="518">
        <v>5613</v>
      </c>
      <c r="C73" s="487">
        <v>0</v>
      </c>
      <c r="D73" s="487">
        <v>0</v>
      </c>
      <c r="E73" s="487">
        <v>0</v>
      </c>
      <c r="F73" s="487">
        <v>0</v>
      </c>
      <c r="G73" s="487">
        <v>0</v>
      </c>
      <c r="H73" s="487">
        <v>2499.3220000000001</v>
      </c>
      <c r="I73" s="487">
        <v>182.14799999999946</v>
      </c>
      <c r="J73" s="487">
        <v>304.57299999999987</v>
      </c>
      <c r="K73" s="487">
        <v>0</v>
      </c>
      <c r="L73" s="487">
        <v>0</v>
      </c>
      <c r="M73" s="553">
        <v>7745.54</v>
      </c>
      <c r="N73" s="549">
        <f t="shared" si="40"/>
        <v>16344.582999999999</v>
      </c>
      <c r="P73" s="477"/>
    </row>
    <row r="74" spans="1:16" ht="14.25" x14ac:dyDescent="0.3">
      <c r="A74" s="548" t="s">
        <v>359</v>
      </c>
      <c r="B74" s="518">
        <v>646</v>
      </c>
      <c r="C74" s="487">
        <v>4227</v>
      </c>
      <c r="D74" s="487">
        <v>0</v>
      </c>
      <c r="E74" s="487">
        <v>5479</v>
      </c>
      <c r="F74" s="487">
        <v>5053</v>
      </c>
      <c r="G74" s="487">
        <v>6713</v>
      </c>
      <c r="H74" s="487">
        <v>3819.5990000000002</v>
      </c>
      <c r="I74" s="487">
        <v>7009.4969999999994</v>
      </c>
      <c r="J74" s="487">
        <v>6991.4289999999983</v>
      </c>
      <c r="K74" s="487">
        <v>0</v>
      </c>
      <c r="L74" s="487">
        <v>0</v>
      </c>
      <c r="M74" s="553">
        <v>11487.365000000002</v>
      </c>
      <c r="N74" s="549">
        <f t="shared" si="40"/>
        <v>51425.89</v>
      </c>
      <c r="P74" s="477"/>
    </row>
    <row r="75" spans="1:16" ht="15" thickBot="1" x14ac:dyDescent="0.35">
      <c r="A75" s="548" t="s">
        <v>360</v>
      </c>
      <c r="B75" s="519">
        <v>0</v>
      </c>
      <c r="C75" s="520">
        <v>0</v>
      </c>
      <c r="D75" s="520">
        <v>0</v>
      </c>
      <c r="E75" s="520">
        <v>0</v>
      </c>
      <c r="F75" s="520">
        <v>0</v>
      </c>
      <c r="G75" s="520">
        <v>0</v>
      </c>
      <c r="H75" s="520">
        <v>0</v>
      </c>
      <c r="I75" s="520">
        <v>0</v>
      </c>
      <c r="J75" s="520">
        <v>0</v>
      </c>
      <c r="K75" s="520">
        <v>0</v>
      </c>
      <c r="L75" s="520">
        <v>595.55000000000018</v>
      </c>
      <c r="M75" s="554">
        <v>0</v>
      </c>
      <c r="N75" s="549">
        <f t="shared" si="40"/>
        <v>595.55000000000018</v>
      </c>
      <c r="P75" s="477"/>
    </row>
    <row r="76" spans="1:16" ht="14.25" thickBot="1" x14ac:dyDescent="0.3">
      <c r="A76" s="349" t="s">
        <v>361</v>
      </c>
      <c r="B76" s="562">
        <f>SUM(B77:B94)</f>
        <v>56999</v>
      </c>
      <c r="C76" s="562">
        <f t="shared" ref="C76:M76" si="41">SUM(C77:C94)</f>
        <v>57724</v>
      </c>
      <c r="D76" s="562">
        <f t="shared" si="41"/>
        <v>76231.378399054083</v>
      </c>
      <c r="E76" s="562">
        <f t="shared" si="41"/>
        <v>69405</v>
      </c>
      <c r="F76" s="562">
        <f t="shared" si="41"/>
        <v>58710</v>
      </c>
      <c r="G76" s="562">
        <f t="shared" si="41"/>
        <v>35979</v>
      </c>
      <c r="H76" s="562">
        <f t="shared" si="41"/>
        <v>51161.455467270556</v>
      </c>
      <c r="I76" s="562">
        <f t="shared" si="41"/>
        <v>44862.228551899127</v>
      </c>
      <c r="J76" s="562">
        <f t="shared" si="41"/>
        <v>41547.359744846581</v>
      </c>
      <c r="K76" s="562">
        <f t="shared" si="41"/>
        <v>31782.335551180076</v>
      </c>
      <c r="L76" s="562">
        <f t="shared" si="41"/>
        <v>29571.038807377838</v>
      </c>
      <c r="M76" s="563">
        <f t="shared" si="41"/>
        <v>42674.252578734879</v>
      </c>
      <c r="N76" s="350">
        <f t="shared" ref="N76" si="42">SUM(N77:N94)</f>
        <v>596647.04910036304</v>
      </c>
      <c r="P76" s="478"/>
    </row>
    <row r="77" spans="1:16" ht="14.25" x14ac:dyDescent="0.3">
      <c r="A77" s="555" t="s">
        <v>362</v>
      </c>
      <c r="B77" s="516"/>
      <c r="C77" s="517"/>
      <c r="D77" s="517"/>
      <c r="E77" s="517"/>
      <c r="F77" s="517"/>
      <c r="G77" s="517"/>
      <c r="H77" s="517"/>
      <c r="I77" s="517"/>
      <c r="J77" s="517"/>
      <c r="K77" s="517"/>
      <c r="L77" s="517"/>
      <c r="M77" s="552"/>
      <c r="N77" s="549">
        <f>SUM(B77:M77)</f>
        <v>0</v>
      </c>
      <c r="P77" s="477"/>
    </row>
    <row r="78" spans="1:16" ht="14.25" x14ac:dyDescent="0.3">
      <c r="A78" s="548" t="s">
        <v>363</v>
      </c>
      <c r="B78" s="518"/>
      <c r="C78" s="487"/>
      <c r="D78" s="487"/>
      <c r="E78" s="487"/>
      <c r="F78" s="487"/>
      <c r="G78" s="487"/>
      <c r="H78" s="487"/>
      <c r="I78" s="487"/>
      <c r="J78" s="487"/>
      <c r="K78" s="487"/>
      <c r="L78" s="487"/>
      <c r="M78" s="553"/>
      <c r="N78" s="549">
        <f t="shared" ref="N78:N105" si="43">SUM(B78:M78)</f>
        <v>0</v>
      </c>
      <c r="P78" s="477"/>
    </row>
    <row r="79" spans="1:16" ht="14.25" x14ac:dyDescent="0.3">
      <c r="A79" s="548" t="s">
        <v>181</v>
      </c>
      <c r="B79" s="518"/>
      <c r="C79" s="487"/>
      <c r="D79" s="487"/>
      <c r="E79" s="487"/>
      <c r="F79" s="487"/>
      <c r="G79" s="487"/>
      <c r="H79" s="487"/>
      <c r="I79" s="487"/>
      <c r="J79" s="487"/>
      <c r="K79" s="487"/>
      <c r="L79" s="487"/>
      <c r="M79" s="553"/>
      <c r="N79" s="549">
        <f t="shared" si="43"/>
        <v>0</v>
      </c>
      <c r="P79" s="477"/>
    </row>
    <row r="80" spans="1:16" ht="14.25" x14ac:dyDescent="0.3">
      <c r="A80" s="548" t="s">
        <v>364</v>
      </c>
      <c r="B80" s="518">
        <v>29163</v>
      </c>
      <c r="C80" s="487">
        <v>9408</v>
      </c>
      <c r="D80" s="487">
        <v>26513.745000000003</v>
      </c>
      <c r="E80" s="487">
        <v>38346</v>
      </c>
      <c r="F80" s="487">
        <v>30278</v>
      </c>
      <c r="G80" s="487">
        <v>0</v>
      </c>
      <c r="H80" s="487">
        <v>16567.722999999998</v>
      </c>
      <c r="I80" s="487">
        <v>0</v>
      </c>
      <c r="J80" s="487">
        <v>0</v>
      </c>
      <c r="K80" s="487">
        <v>0</v>
      </c>
      <c r="L80" s="487">
        <v>0</v>
      </c>
      <c r="M80" s="553">
        <v>9456.5880000000016</v>
      </c>
      <c r="N80" s="549">
        <f t="shared" si="43"/>
        <v>159733.05599999998</v>
      </c>
      <c r="P80" s="477"/>
    </row>
    <row r="81" spans="1:16" ht="14.25" x14ac:dyDescent="0.3">
      <c r="A81" s="548" t="s">
        <v>529</v>
      </c>
      <c r="B81" s="518">
        <v>872</v>
      </c>
      <c r="C81" s="487">
        <v>0</v>
      </c>
      <c r="D81" s="487">
        <v>1278.1369999999997</v>
      </c>
      <c r="E81" s="487"/>
      <c r="F81" s="487"/>
      <c r="G81" s="487"/>
      <c r="H81" s="487"/>
      <c r="I81" s="487"/>
      <c r="J81" s="487"/>
      <c r="K81" s="487"/>
      <c r="L81" s="487"/>
      <c r="M81" s="553"/>
      <c r="N81" s="549">
        <f t="shared" si="43"/>
        <v>2150.1369999999997</v>
      </c>
      <c r="P81" s="477"/>
    </row>
    <row r="82" spans="1:16" ht="14.25" x14ac:dyDescent="0.3">
      <c r="A82" s="548" t="s">
        <v>365</v>
      </c>
      <c r="B82" s="518">
        <v>0</v>
      </c>
      <c r="C82" s="487">
        <v>5564</v>
      </c>
      <c r="D82" s="487">
        <v>0</v>
      </c>
      <c r="E82" s="487">
        <v>0</v>
      </c>
      <c r="F82" s="487">
        <v>0</v>
      </c>
      <c r="G82" s="487">
        <v>0</v>
      </c>
      <c r="H82" s="487">
        <v>0</v>
      </c>
      <c r="I82" s="487">
        <v>0</v>
      </c>
      <c r="J82" s="487">
        <v>0</v>
      </c>
      <c r="K82" s="487">
        <v>0</v>
      </c>
      <c r="L82" s="487">
        <v>0</v>
      </c>
      <c r="M82" s="553">
        <v>0</v>
      </c>
      <c r="N82" s="549">
        <f t="shared" si="43"/>
        <v>5564</v>
      </c>
      <c r="P82" s="477"/>
    </row>
    <row r="83" spans="1:16" ht="14.25" x14ac:dyDescent="0.3">
      <c r="A83" s="548" t="s">
        <v>445</v>
      </c>
      <c r="B83" s="518"/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553"/>
      <c r="N83" s="549">
        <f t="shared" si="43"/>
        <v>0</v>
      </c>
      <c r="P83" s="477"/>
    </row>
    <row r="84" spans="1:16" ht="14.25" x14ac:dyDescent="0.3">
      <c r="A84" s="548" t="s">
        <v>155</v>
      </c>
      <c r="B84" s="518">
        <v>4860</v>
      </c>
      <c r="C84" s="487">
        <v>9948</v>
      </c>
      <c r="D84" s="487">
        <v>17277.093999999997</v>
      </c>
      <c r="E84" s="487">
        <v>14644</v>
      </c>
      <c r="F84" s="487">
        <v>12857</v>
      </c>
      <c r="G84" s="487">
        <v>16226</v>
      </c>
      <c r="H84" s="487">
        <v>16674.61</v>
      </c>
      <c r="I84" s="487">
        <v>17347.774000000001</v>
      </c>
      <c r="J84" s="487">
        <v>17365.144</v>
      </c>
      <c r="K84" s="487">
        <v>16655.522999999997</v>
      </c>
      <c r="L84" s="487">
        <v>16868.682999999997</v>
      </c>
      <c r="M84" s="553">
        <v>14212.224</v>
      </c>
      <c r="N84" s="549">
        <f t="shared" si="43"/>
        <v>174936.05199999997</v>
      </c>
      <c r="P84" s="477"/>
    </row>
    <row r="85" spans="1:16" ht="14.25" x14ac:dyDescent="0.3">
      <c r="A85" s="548" t="s">
        <v>366</v>
      </c>
      <c r="B85" s="518">
        <v>0</v>
      </c>
      <c r="C85" s="487">
        <v>0</v>
      </c>
      <c r="D85" s="487">
        <v>0</v>
      </c>
      <c r="E85" s="487">
        <v>0</v>
      </c>
      <c r="F85" s="487">
        <v>0</v>
      </c>
      <c r="G85" s="487">
        <v>0</v>
      </c>
      <c r="H85" s="487">
        <v>0</v>
      </c>
      <c r="I85" s="487">
        <v>0</v>
      </c>
      <c r="J85" s="487">
        <v>0</v>
      </c>
      <c r="K85" s="487">
        <v>0</v>
      </c>
      <c r="L85" s="487">
        <v>0</v>
      </c>
      <c r="M85" s="553">
        <v>0</v>
      </c>
      <c r="N85" s="549">
        <f t="shared" si="43"/>
        <v>0</v>
      </c>
      <c r="P85" s="477"/>
    </row>
    <row r="86" spans="1:16" ht="14.25" x14ac:dyDescent="0.3">
      <c r="A86" s="548" t="s">
        <v>367</v>
      </c>
      <c r="B86" s="518">
        <v>0</v>
      </c>
      <c r="C86" s="487">
        <v>2885</v>
      </c>
      <c r="D86" s="487">
        <v>2648.489999999998</v>
      </c>
      <c r="E86" s="487">
        <v>0</v>
      </c>
      <c r="F86" s="487">
        <v>2227</v>
      </c>
      <c r="G86" s="487">
        <v>272</v>
      </c>
      <c r="H86" s="487">
        <v>0</v>
      </c>
      <c r="I86" s="487">
        <v>1689.7239999999993</v>
      </c>
      <c r="J86" s="487">
        <v>0</v>
      </c>
      <c r="K86" s="487">
        <v>3979.4190000000008</v>
      </c>
      <c r="L86" s="487">
        <v>0</v>
      </c>
      <c r="M86" s="553">
        <v>687.28600000000006</v>
      </c>
      <c r="N86" s="549">
        <f t="shared" si="43"/>
        <v>14388.918999999998</v>
      </c>
      <c r="P86" s="477"/>
    </row>
    <row r="87" spans="1:16" ht="14.25" x14ac:dyDescent="0.3">
      <c r="A87" s="548" t="s">
        <v>368</v>
      </c>
      <c r="B87" s="518">
        <v>511</v>
      </c>
      <c r="C87" s="487">
        <v>0</v>
      </c>
      <c r="D87" s="487">
        <v>292.36699999999996</v>
      </c>
      <c r="E87" s="487">
        <v>0</v>
      </c>
      <c r="F87" s="487">
        <v>0</v>
      </c>
      <c r="G87" s="487">
        <v>0</v>
      </c>
      <c r="H87" s="487">
        <v>0</v>
      </c>
      <c r="I87" s="487">
        <v>639.20300000000009</v>
      </c>
      <c r="J87" s="487">
        <v>0</v>
      </c>
      <c r="K87" s="487">
        <v>0</v>
      </c>
      <c r="L87" s="487">
        <v>105.84100000000001</v>
      </c>
      <c r="M87" s="553">
        <v>244.35399999999981</v>
      </c>
      <c r="N87" s="549">
        <f t="shared" si="43"/>
        <v>1792.7649999999999</v>
      </c>
      <c r="P87" s="477"/>
    </row>
    <row r="88" spans="1:16" ht="14.25" x14ac:dyDescent="0.3">
      <c r="A88" s="548" t="s">
        <v>369</v>
      </c>
      <c r="B88" s="518">
        <v>0</v>
      </c>
      <c r="C88" s="487">
        <v>0</v>
      </c>
      <c r="D88" s="487">
        <v>0</v>
      </c>
      <c r="E88" s="487">
        <v>0</v>
      </c>
      <c r="F88" s="487">
        <v>0</v>
      </c>
      <c r="G88" s="487">
        <v>0</v>
      </c>
      <c r="H88" s="487">
        <v>0</v>
      </c>
      <c r="I88" s="487">
        <v>0</v>
      </c>
      <c r="J88" s="487">
        <v>0</v>
      </c>
      <c r="K88" s="487">
        <v>0</v>
      </c>
      <c r="L88" s="487">
        <v>0</v>
      </c>
      <c r="M88" s="553">
        <v>0</v>
      </c>
      <c r="N88" s="549">
        <f t="shared" si="43"/>
        <v>0</v>
      </c>
      <c r="P88" s="477"/>
    </row>
    <row r="89" spans="1:16" ht="14.25" x14ac:dyDescent="0.3">
      <c r="A89" s="548" t="s">
        <v>444</v>
      </c>
      <c r="B89" s="518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553"/>
      <c r="N89" s="549">
        <f t="shared" si="43"/>
        <v>0</v>
      </c>
      <c r="P89" s="477"/>
    </row>
    <row r="90" spans="1:16" ht="14.25" x14ac:dyDescent="0.3">
      <c r="A90" s="548" t="s">
        <v>458</v>
      </c>
      <c r="B90" s="518">
        <v>633</v>
      </c>
      <c r="C90" s="487">
        <v>0</v>
      </c>
      <c r="D90" s="487">
        <v>587.30399999999997</v>
      </c>
      <c r="E90" s="487">
        <v>563</v>
      </c>
      <c r="F90" s="487">
        <v>0</v>
      </c>
      <c r="G90" s="487">
        <v>485</v>
      </c>
      <c r="H90" s="487">
        <v>0</v>
      </c>
      <c r="I90" s="487">
        <v>0</v>
      </c>
      <c r="J90" s="487">
        <v>451.96300000000002</v>
      </c>
      <c r="K90" s="487">
        <v>0</v>
      </c>
      <c r="L90" s="487">
        <v>0</v>
      </c>
      <c r="M90" s="553">
        <v>0</v>
      </c>
      <c r="N90" s="549">
        <f t="shared" si="43"/>
        <v>2720.2670000000003</v>
      </c>
      <c r="P90" s="477"/>
    </row>
    <row r="91" spans="1:16" ht="14.25" x14ac:dyDescent="0.3">
      <c r="A91" s="548" t="s">
        <v>446</v>
      </c>
      <c r="B91" s="518">
        <v>0</v>
      </c>
      <c r="C91" s="487">
        <v>12940</v>
      </c>
      <c r="D91" s="487">
        <v>8866.3860000000004</v>
      </c>
      <c r="E91" s="487">
        <v>0</v>
      </c>
      <c r="F91" s="487">
        <v>0</v>
      </c>
      <c r="G91" s="487">
        <v>0</v>
      </c>
      <c r="H91" s="487">
        <v>0</v>
      </c>
      <c r="I91" s="487">
        <v>6856.1689999999999</v>
      </c>
      <c r="J91" s="487">
        <v>4543.7120000000004</v>
      </c>
      <c r="K91" s="487">
        <v>0</v>
      </c>
      <c r="L91" s="487">
        <v>0</v>
      </c>
      <c r="M91" s="553">
        <v>0</v>
      </c>
      <c r="N91" s="549">
        <f t="shared" si="43"/>
        <v>33206.267</v>
      </c>
      <c r="P91" s="477"/>
    </row>
    <row r="92" spans="1:16" ht="14.25" x14ac:dyDescent="0.3">
      <c r="A92" s="556" t="s">
        <v>448</v>
      </c>
      <c r="B92" s="518"/>
      <c r="C92" s="487"/>
      <c r="D92" s="487"/>
      <c r="E92" s="487"/>
      <c r="F92" s="487"/>
      <c r="G92" s="487"/>
      <c r="H92" s="487"/>
      <c r="I92" s="487"/>
      <c r="J92" s="487"/>
      <c r="K92" s="487"/>
      <c r="L92" s="487"/>
      <c r="M92" s="553"/>
      <c r="N92" s="549">
        <f t="shared" si="43"/>
        <v>0</v>
      </c>
      <c r="P92" s="477"/>
    </row>
    <row r="93" spans="1:16" ht="14.25" x14ac:dyDescent="0.3">
      <c r="A93" s="556" t="s">
        <v>449</v>
      </c>
      <c r="B93" s="518">
        <v>20960</v>
      </c>
      <c r="C93" s="487">
        <v>16979</v>
      </c>
      <c r="D93" s="487">
        <v>18767.85539905409</v>
      </c>
      <c r="E93" s="487">
        <v>15852</v>
      </c>
      <c r="F93" s="487">
        <v>13348</v>
      </c>
      <c r="G93" s="487">
        <v>18996</v>
      </c>
      <c r="H93" s="487">
        <v>17919.122467270561</v>
      </c>
      <c r="I93" s="487">
        <v>18329.358551899128</v>
      </c>
      <c r="J93" s="487">
        <v>19186.540744846581</v>
      </c>
      <c r="K93" s="487">
        <v>11147.393551180077</v>
      </c>
      <c r="L93" s="487">
        <v>12596.51480737784</v>
      </c>
      <c r="M93" s="553">
        <v>18073.800578734877</v>
      </c>
      <c r="N93" s="549">
        <f t="shared" si="43"/>
        <v>202155.58610036314</v>
      </c>
      <c r="P93" s="477"/>
    </row>
    <row r="94" spans="1:16" ht="15" thickBot="1" x14ac:dyDescent="0.35">
      <c r="A94" s="556" t="s">
        <v>450</v>
      </c>
      <c r="B94" s="519"/>
      <c r="C94" s="520"/>
      <c r="D94" s="520"/>
      <c r="E94" s="520"/>
      <c r="F94" s="520"/>
      <c r="G94" s="520"/>
      <c r="H94" s="520"/>
      <c r="I94" s="520"/>
      <c r="J94" s="520"/>
      <c r="K94" s="520"/>
      <c r="L94" s="520"/>
      <c r="M94" s="554"/>
      <c r="N94" s="549">
        <f t="shared" si="43"/>
        <v>0</v>
      </c>
      <c r="P94" s="477"/>
    </row>
    <row r="95" spans="1:16" ht="14.25" thickBot="1" x14ac:dyDescent="0.3">
      <c r="A95" s="349" t="s">
        <v>370</v>
      </c>
      <c r="B95" s="562">
        <f>SUM(B96:B103)</f>
        <v>0</v>
      </c>
      <c r="C95" s="562">
        <f t="shared" ref="C95:N95" si="44">SUM(C96:C103)</f>
        <v>0</v>
      </c>
      <c r="D95" s="562">
        <f t="shared" si="44"/>
        <v>0</v>
      </c>
      <c r="E95" s="562">
        <f t="shared" si="44"/>
        <v>0</v>
      </c>
      <c r="F95" s="562">
        <f t="shared" si="44"/>
        <v>0</v>
      </c>
      <c r="G95" s="562">
        <f t="shared" si="44"/>
        <v>0</v>
      </c>
      <c r="H95" s="562">
        <f t="shared" si="44"/>
        <v>0</v>
      </c>
      <c r="I95" s="562">
        <f t="shared" si="44"/>
        <v>0</v>
      </c>
      <c r="J95" s="562">
        <f t="shared" si="44"/>
        <v>0</v>
      </c>
      <c r="K95" s="562">
        <f t="shared" si="44"/>
        <v>0</v>
      </c>
      <c r="L95" s="562">
        <f t="shared" si="44"/>
        <v>0</v>
      </c>
      <c r="M95" s="563">
        <f t="shared" si="44"/>
        <v>0</v>
      </c>
      <c r="N95" s="350">
        <f t="shared" si="44"/>
        <v>0</v>
      </c>
      <c r="P95" s="478"/>
    </row>
    <row r="96" spans="1:16" ht="14.25" x14ac:dyDescent="0.3">
      <c r="A96" s="555" t="s">
        <v>182</v>
      </c>
      <c r="B96" s="516"/>
      <c r="C96" s="517"/>
      <c r="D96" s="517"/>
      <c r="E96" s="517"/>
      <c r="F96" s="517"/>
      <c r="G96" s="517"/>
      <c r="H96" s="517"/>
      <c r="I96" s="517"/>
      <c r="J96" s="517"/>
      <c r="K96" s="517"/>
      <c r="L96" s="517"/>
      <c r="M96" s="552"/>
      <c r="N96" s="549">
        <f t="shared" si="43"/>
        <v>0</v>
      </c>
      <c r="P96" s="477"/>
    </row>
    <row r="97" spans="1:16" ht="14.25" x14ac:dyDescent="0.3">
      <c r="A97" s="555" t="s">
        <v>451</v>
      </c>
      <c r="B97" s="518"/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553"/>
      <c r="N97" s="549">
        <f t="shared" si="43"/>
        <v>0</v>
      </c>
      <c r="P97" s="477"/>
    </row>
    <row r="98" spans="1:16" ht="14.25" x14ac:dyDescent="0.3">
      <c r="A98" s="555" t="s">
        <v>371</v>
      </c>
      <c r="B98" s="518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553"/>
      <c r="N98" s="549">
        <f t="shared" si="43"/>
        <v>0</v>
      </c>
      <c r="P98" s="477"/>
    </row>
    <row r="99" spans="1:16" ht="14.25" x14ac:dyDescent="0.3">
      <c r="A99" s="555" t="s">
        <v>452</v>
      </c>
      <c r="B99" s="518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553"/>
      <c r="N99" s="549">
        <f t="shared" si="43"/>
        <v>0</v>
      </c>
      <c r="P99" s="477"/>
    </row>
    <row r="100" spans="1:16" ht="14.25" x14ac:dyDescent="0.3">
      <c r="A100" s="555" t="s">
        <v>453</v>
      </c>
      <c r="B100" s="518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553"/>
      <c r="N100" s="549">
        <f t="shared" si="43"/>
        <v>0</v>
      </c>
      <c r="P100" s="477"/>
    </row>
    <row r="101" spans="1:16" ht="14.25" x14ac:dyDescent="0.3">
      <c r="A101" s="548" t="s">
        <v>454</v>
      </c>
      <c r="B101" s="518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553"/>
      <c r="N101" s="549">
        <f t="shared" si="43"/>
        <v>0</v>
      </c>
      <c r="P101" s="477"/>
    </row>
    <row r="102" spans="1:16" ht="14.25" x14ac:dyDescent="0.3">
      <c r="A102" s="548" t="s">
        <v>455</v>
      </c>
      <c r="B102" s="518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553"/>
      <c r="N102" s="559">
        <f t="shared" si="43"/>
        <v>0</v>
      </c>
      <c r="P102" s="477"/>
    </row>
    <row r="103" spans="1:16" ht="15" thickBot="1" x14ac:dyDescent="0.35">
      <c r="A103" s="564" t="s">
        <v>469</v>
      </c>
      <c r="B103" s="519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54"/>
      <c r="N103" s="559">
        <f t="shared" si="43"/>
        <v>0</v>
      </c>
      <c r="P103" s="477"/>
    </row>
    <row r="104" spans="1:16" ht="14.25" thickBot="1" x14ac:dyDescent="0.3">
      <c r="A104" s="349" t="s">
        <v>183</v>
      </c>
      <c r="B104" s="562">
        <f>B105</f>
        <v>0</v>
      </c>
      <c r="C104" s="562">
        <f t="shared" ref="C104:M104" si="45">C105</f>
        <v>0</v>
      </c>
      <c r="D104" s="562">
        <f t="shared" si="45"/>
        <v>0</v>
      </c>
      <c r="E104" s="562">
        <f t="shared" si="45"/>
        <v>0</v>
      </c>
      <c r="F104" s="562">
        <f t="shared" si="45"/>
        <v>0</v>
      </c>
      <c r="G104" s="562">
        <f t="shared" si="45"/>
        <v>0</v>
      </c>
      <c r="H104" s="562">
        <f t="shared" si="45"/>
        <v>0</v>
      </c>
      <c r="I104" s="562">
        <f t="shared" si="45"/>
        <v>0</v>
      </c>
      <c r="J104" s="562">
        <f t="shared" si="45"/>
        <v>0</v>
      </c>
      <c r="K104" s="562">
        <f t="shared" si="45"/>
        <v>0</v>
      </c>
      <c r="L104" s="562">
        <f t="shared" si="45"/>
        <v>0</v>
      </c>
      <c r="M104" s="563">
        <f t="shared" si="45"/>
        <v>0</v>
      </c>
      <c r="N104" s="350">
        <f t="shared" ref="N104" si="46">N105</f>
        <v>0</v>
      </c>
      <c r="P104" s="478"/>
    </row>
    <row r="105" spans="1:16" ht="15" thickBot="1" x14ac:dyDescent="0.35">
      <c r="A105" s="564" t="s">
        <v>183</v>
      </c>
      <c r="B105" s="567">
        <v>0</v>
      </c>
      <c r="C105" s="568">
        <v>0</v>
      </c>
      <c r="D105" s="568">
        <v>0</v>
      </c>
      <c r="E105" s="568">
        <v>0</v>
      </c>
      <c r="F105" s="568">
        <v>0</v>
      </c>
      <c r="G105" s="568">
        <v>0</v>
      </c>
      <c r="H105" s="568">
        <v>0</v>
      </c>
      <c r="I105" s="568">
        <v>0</v>
      </c>
      <c r="J105" s="568">
        <v>0</v>
      </c>
      <c r="K105" s="568">
        <v>0</v>
      </c>
      <c r="L105" s="568">
        <v>0</v>
      </c>
      <c r="M105" s="569">
        <v>0</v>
      </c>
      <c r="N105" s="549">
        <f t="shared" si="43"/>
        <v>0</v>
      </c>
      <c r="P105" s="477"/>
    </row>
    <row r="106" spans="1:16" ht="14.25" thickBot="1" x14ac:dyDescent="0.3">
      <c r="A106" s="353" t="s">
        <v>15</v>
      </c>
      <c r="B106" s="565">
        <f t="shared" ref="B106:L106" si="47">+B5+B11+B29+B34+B48+B59+B62+B70+B76+B95+B104</f>
        <v>571956</v>
      </c>
      <c r="C106" s="565">
        <f t="shared" si="47"/>
        <v>486356</v>
      </c>
      <c r="D106" s="565">
        <f t="shared" si="47"/>
        <v>581255.61039905401</v>
      </c>
      <c r="E106" s="565">
        <f t="shared" si="47"/>
        <v>559985</v>
      </c>
      <c r="F106" s="565">
        <f t="shared" si="47"/>
        <v>463833</v>
      </c>
      <c r="G106" s="565">
        <f t="shared" si="47"/>
        <v>526497</v>
      </c>
      <c r="H106" s="565">
        <f t="shared" si="47"/>
        <v>571838.68546727044</v>
      </c>
      <c r="I106" s="565">
        <f t="shared" si="47"/>
        <v>576634.692551899</v>
      </c>
      <c r="J106" s="565">
        <f t="shared" si="47"/>
        <v>561933.8947448465</v>
      </c>
      <c r="K106" s="565">
        <f t="shared" si="47"/>
        <v>375380.71555118001</v>
      </c>
      <c r="L106" s="565">
        <f t="shared" si="47"/>
        <v>348984.93780737789</v>
      </c>
      <c r="M106" s="566">
        <f t="shared" ref="M106:N106" si="48">+M5+M11+M29+M34+M48+M59+M62+M70+M76+M95+M104</f>
        <v>545862.07257873483</v>
      </c>
      <c r="N106" s="354">
        <f t="shared" si="48"/>
        <v>6170517.6091003623</v>
      </c>
      <c r="P106" s="479"/>
    </row>
  </sheetData>
  <pageMargins left="0.7" right="0.7" top="0.75" bottom="0.75" header="0.3" footer="0.3"/>
  <pageSetup orientation="portrait" r:id="rId1"/>
  <ignoredErrors>
    <ignoredError sqref="B76 B70 B62 B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2025-03-31T11:56:13Z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