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cancino\Desktop\"/>
    </mc:Choice>
  </mc:AlternateContent>
  <xr:revisionPtr revIDLastSave="0" documentId="13_ncr:1_{70B3BCA1-6638-4005-B15D-E85E6116917B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indice" sheetId="55" r:id="rId1"/>
    <sheet name="Resumen 1" sheetId="1" r:id="rId2"/>
    <sheet name="Resumen 2" sheetId="2" r:id="rId3"/>
    <sheet name="3" sheetId="57" r:id="rId4"/>
    <sheet name="4" sheetId="58" r:id="rId5"/>
    <sheet name="5" sheetId="122" r:id="rId6"/>
    <sheet name="6 " sheetId="60" r:id="rId7"/>
    <sheet name="7" sheetId="135" r:id="rId8"/>
    <sheet name="8" sheetId="136" r:id="rId9"/>
    <sheet name="9" sheetId="137" r:id="rId10"/>
    <sheet name="10" sheetId="121" r:id="rId11"/>
    <sheet name="11" sheetId="65" r:id="rId12"/>
    <sheet name="12" sheetId="92" r:id="rId13"/>
    <sheet name="13" sheetId="93" r:id="rId14"/>
    <sheet name="14" sheetId="94" r:id="rId15"/>
    <sheet name="15" sheetId="95" r:id="rId16"/>
    <sheet name="16" sheetId="96" r:id="rId17"/>
    <sheet name="17" sheetId="97" r:id="rId18"/>
    <sheet name="18" sheetId="98" r:id="rId19"/>
    <sheet name="19" sheetId="99" r:id="rId20"/>
    <sheet name="20" sheetId="89" r:id="rId21"/>
    <sheet name="21 " sheetId="75" r:id="rId22"/>
    <sheet name="22" sheetId="102" r:id="rId23"/>
    <sheet name="23" sheetId="103" r:id="rId24"/>
    <sheet name="24" sheetId="104" r:id="rId25"/>
    <sheet name="25" sheetId="105" r:id="rId26"/>
    <sheet name="26" sheetId="101" r:id="rId27"/>
    <sheet name="27" sheetId="100" r:id="rId28"/>
    <sheet name="28" sheetId="106" r:id="rId29"/>
    <sheet name="29" sheetId="107" r:id="rId30"/>
    <sheet name="30 " sheetId="108" r:id="rId31"/>
    <sheet name="31" sheetId="109" r:id="rId32"/>
    <sheet name="32" sheetId="147" r:id="rId33"/>
    <sheet name="33" sheetId="110" r:id="rId34"/>
    <sheet name="34" sheetId="111" r:id="rId35"/>
    <sheet name="34_1" sheetId="112" r:id="rId36"/>
    <sheet name="34_2" sheetId="113" r:id="rId37"/>
    <sheet name="35" sheetId="35" r:id="rId38"/>
    <sheet name="35_1" sheetId="126" r:id="rId39"/>
    <sheet name="35_2" sheetId="128" r:id="rId40"/>
    <sheet name="36" sheetId="36" r:id="rId41"/>
    <sheet name="37" sheetId="37" r:id="rId42"/>
    <sheet name="38" sheetId="38" r:id="rId43"/>
    <sheet name="39" sheetId="39" r:id="rId44"/>
    <sheet name="40" sheetId="40" r:id="rId45"/>
    <sheet name="41" sheetId="41" r:id="rId46"/>
    <sheet name="42_1" sheetId="42" r:id="rId47"/>
    <sheet name="42_2" sheetId="51" r:id="rId48"/>
    <sheet name="42_3" sheetId="125" r:id="rId49"/>
    <sheet name="43" sheetId="43" r:id="rId50"/>
    <sheet name="44" sheetId="44" r:id="rId51"/>
    <sheet name="45" sheetId="139" r:id="rId52"/>
    <sheet name="46 " sheetId="46" r:id="rId53"/>
    <sheet name="47_1" sheetId="54" r:id="rId54"/>
    <sheet name="47_2" sheetId="47" r:id="rId55"/>
    <sheet name="47_3" sheetId="123" r:id="rId56"/>
    <sheet name="47_4" sheetId="124" r:id="rId57"/>
    <sheet name="47_5" sheetId="48" r:id="rId58"/>
    <sheet name="47_6" sheetId="148" r:id="rId59"/>
    <sheet name="48" sheetId="50" r:id="rId60"/>
  </sheets>
  <definedNames>
    <definedName name="_xlnm._FilterDatabase" localSheetId="7" hidden="1">'7'!$A$4:$N$113</definedName>
    <definedName name="_xlnm._FilterDatabase" localSheetId="8" hidden="1">'8'!$A$4:$N$113</definedName>
    <definedName name="_xlnm._FilterDatabase" localSheetId="9" hidden="1">'9'!$A$4:$N$113</definedName>
    <definedName name="_xlnm.Print_Area" localSheetId="11">'11'!$B$1:$H$47</definedName>
    <definedName name="_xlnm.Print_Area" localSheetId="12">'12'!$A$1:$N$21</definedName>
    <definedName name="_xlnm.Print_Area" localSheetId="13">'13'!$A$1:$N$19</definedName>
    <definedName name="_xlnm.Print_Area" localSheetId="14">'14'!$A$1:$N$19</definedName>
    <definedName name="_xlnm.Print_Area" localSheetId="15">'15'!$A$1:$N$19</definedName>
    <definedName name="_xlnm.Print_Area" localSheetId="16">'16'!$A$1:$N$19</definedName>
    <definedName name="_xlnm.Print_Area" localSheetId="17">'17'!$A$1:$N$19</definedName>
    <definedName name="_xlnm.Print_Area" localSheetId="18">'18'!$A$1:$N$19</definedName>
    <definedName name="_xlnm.Print_Area" localSheetId="19">'19'!$A$1:$N$19</definedName>
    <definedName name="_xlnm.Print_Area" localSheetId="20">'20'!$A$5:$R$20</definedName>
    <definedName name="_xlnm.Print_Area" localSheetId="21">'21 '!$A$4:$R$19</definedName>
    <definedName name="_xlnm.Print_Area" localSheetId="22">'22'!$A$1:$R$19</definedName>
    <definedName name="_xlnm.Print_Area" localSheetId="23">'23'!$A$1:$R$19</definedName>
    <definedName name="_xlnm.Print_Area" localSheetId="24">'24'!$A$1:$R$19</definedName>
    <definedName name="_xlnm.Print_Area" localSheetId="25">'25'!$A$1:$R$19</definedName>
    <definedName name="_xlnm.Print_Area" localSheetId="26">'26'!$A$1:$R$19</definedName>
    <definedName name="_xlnm.Print_Area" localSheetId="27">'27'!$A$1:$R$19</definedName>
    <definedName name="_xlnm.Print_Area" localSheetId="28">'28'!$A$1:$N$37</definedName>
    <definedName name="_xlnm.Print_Area" localSheetId="29">'29'!$A$1:$N$39</definedName>
    <definedName name="_xlnm.Print_Area" localSheetId="30">'30 '!$A$1:$N$38</definedName>
    <definedName name="_xlnm.Print_Area" localSheetId="31">'31'!$A$1:$N$37</definedName>
    <definedName name="_xlnm.Print_Area" localSheetId="32">'32'!$A$1:$N$38</definedName>
    <definedName name="_xlnm.Print_Area" localSheetId="33">'33'!$A$1:$N$38</definedName>
    <definedName name="_xlnm.Print_Area" localSheetId="34">'34'!$A$1:$N$37</definedName>
    <definedName name="_xlnm.Print_Area" localSheetId="35">'34_1'!$A$1:$N$37</definedName>
    <definedName name="_xlnm.Print_Area" localSheetId="36">'34_2'!$A$1:$N$22</definedName>
    <definedName name="_xlnm.Print_Area" localSheetId="37">'35'!$A$1:$E$31</definedName>
    <definedName name="_xlnm.Print_Area" localSheetId="40">'36'!$A$1:$E$40</definedName>
    <definedName name="_xlnm.Print_Area" localSheetId="41">'37'!$A$1:$F$40</definedName>
    <definedName name="_xlnm.Print_Area" localSheetId="42">'38'!$A$1:$E$41</definedName>
    <definedName name="_xlnm.Print_Area" localSheetId="43">'39'!$A$1:$E$41</definedName>
    <definedName name="_xlnm.Print_Area" localSheetId="44">'40'!$A$1:$E$41</definedName>
    <definedName name="_xlnm.Print_Area" localSheetId="45">'41'!$A$1:$E$40</definedName>
    <definedName name="_xlnm.Print_Area" localSheetId="46">'42_1'!$A$1:$E$41</definedName>
    <definedName name="_xlnm.Print_Area" localSheetId="49">'43'!$A$1:$E$25</definedName>
    <definedName name="_xlnm.Print_Area" localSheetId="50">'44'!$A$1:$H$25</definedName>
    <definedName name="_xlnm.Print_Area" localSheetId="51">'45'!$A$1:$I$18</definedName>
    <definedName name="_xlnm.Print_Area" localSheetId="52">'46 '!#REF!</definedName>
    <definedName name="_xlnm.Print_Area" localSheetId="53">'47_1'!$A$4:$I$35</definedName>
    <definedName name="_xlnm.Print_Area" localSheetId="54">'47_2'!$A$4:$I$35</definedName>
    <definedName name="_xlnm.Print_Area" localSheetId="55">'47_3'!$A$4:$I$35</definedName>
    <definedName name="_xlnm.Print_Area" localSheetId="56">'47_4'!$A$4:$I$35</definedName>
    <definedName name="_xlnm.Print_Area" localSheetId="57">'47_5'!#REF!</definedName>
    <definedName name="_xlnm.Print_Area" localSheetId="58">'47_6'!#REF!</definedName>
    <definedName name="_xlnm.Print_Area" localSheetId="59">'48'!$A$4:$I$19</definedName>
    <definedName name="_xlnm.Print_Area" localSheetId="1">'Resumen 1'!$B$3:$D$29</definedName>
    <definedName name="_xlnm.Print_Area" localSheetId="2">'Resumen 2'!$A$8:$D$44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5" i="122" l="1"/>
  <c r="D115" i="122"/>
  <c r="C115" i="122"/>
  <c r="E113" i="122"/>
  <c r="D113" i="122"/>
  <c r="C113" i="122"/>
  <c r="E112" i="122"/>
  <c r="D112" i="122"/>
  <c r="C112" i="122"/>
  <c r="F112" i="122" s="1"/>
  <c r="E111" i="122"/>
  <c r="D111" i="122"/>
  <c r="C111" i="122"/>
  <c r="F111" i="122" s="1"/>
  <c r="E110" i="122"/>
  <c r="D110" i="122"/>
  <c r="C110" i="122"/>
  <c r="F110" i="122" s="1"/>
  <c r="E109" i="122"/>
  <c r="D109" i="122"/>
  <c r="C109" i="122"/>
  <c r="E108" i="122"/>
  <c r="D108" i="122"/>
  <c r="C108" i="122"/>
  <c r="E107" i="122"/>
  <c r="D107" i="122"/>
  <c r="C107" i="122"/>
  <c r="F107" i="122" s="1"/>
  <c r="E106" i="122"/>
  <c r="E105" i="122" s="1"/>
  <c r="D106" i="122"/>
  <c r="D105" i="122" s="1"/>
  <c r="C106" i="122"/>
  <c r="F106" i="122" s="1"/>
  <c r="E104" i="122"/>
  <c r="D104" i="122"/>
  <c r="C104" i="122"/>
  <c r="E103" i="122"/>
  <c r="C103" i="122"/>
  <c r="E102" i="122"/>
  <c r="D102" i="122"/>
  <c r="C102" i="122"/>
  <c r="E101" i="122"/>
  <c r="D101" i="122"/>
  <c r="C101" i="122"/>
  <c r="F101" i="122" s="1"/>
  <c r="E100" i="122"/>
  <c r="D100" i="122"/>
  <c r="C100" i="122"/>
  <c r="F100" i="122" s="1"/>
  <c r="E99" i="122"/>
  <c r="D99" i="122"/>
  <c r="C99" i="122"/>
  <c r="E98" i="122"/>
  <c r="D98" i="122"/>
  <c r="C98" i="122"/>
  <c r="F98" i="122" s="1"/>
  <c r="E97" i="122"/>
  <c r="D97" i="122"/>
  <c r="C97" i="122"/>
  <c r="F97" i="122" s="1"/>
  <c r="E96" i="122"/>
  <c r="D96" i="122"/>
  <c r="C96" i="122"/>
  <c r="E95" i="122"/>
  <c r="D95" i="122"/>
  <c r="C95" i="122"/>
  <c r="E94" i="122"/>
  <c r="D94" i="122"/>
  <c r="C94" i="122"/>
  <c r="F94" i="122" s="1"/>
  <c r="E93" i="122"/>
  <c r="D93" i="122"/>
  <c r="C93" i="122"/>
  <c r="F93" i="122" s="1"/>
  <c r="E92" i="122"/>
  <c r="D92" i="122"/>
  <c r="C92" i="122"/>
  <c r="E91" i="122"/>
  <c r="D91" i="122"/>
  <c r="C91" i="122"/>
  <c r="E90" i="122"/>
  <c r="D90" i="122"/>
  <c r="C90" i="122"/>
  <c r="E89" i="122"/>
  <c r="E85" i="122" s="1"/>
  <c r="C89" i="122"/>
  <c r="E88" i="122"/>
  <c r="D88" i="122"/>
  <c r="C88" i="122"/>
  <c r="E87" i="122"/>
  <c r="D87" i="122"/>
  <c r="C87" i="122"/>
  <c r="E86" i="122"/>
  <c r="D86" i="122"/>
  <c r="C86" i="122"/>
  <c r="F86" i="122" s="1"/>
  <c r="E84" i="122"/>
  <c r="D84" i="122"/>
  <c r="C84" i="122"/>
  <c r="E83" i="122"/>
  <c r="D83" i="122"/>
  <c r="C83" i="122"/>
  <c r="E82" i="122"/>
  <c r="D82" i="122"/>
  <c r="C82" i="122"/>
  <c r="E81" i="122"/>
  <c r="D81" i="122"/>
  <c r="C81" i="122"/>
  <c r="E80" i="122"/>
  <c r="D80" i="122"/>
  <c r="C80" i="122"/>
  <c r="E79" i="122"/>
  <c r="D79" i="122"/>
  <c r="C79" i="122"/>
  <c r="F79" i="122" s="1"/>
  <c r="E78" i="122"/>
  <c r="D78" i="122"/>
  <c r="C78" i="122"/>
  <c r="F78" i="122" s="1"/>
  <c r="E77" i="122"/>
  <c r="E76" i="122" s="1"/>
  <c r="D77" i="122"/>
  <c r="D76" i="122" s="1"/>
  <c r="C77" i="122"/>
  <c r="C76" i="122" s="1"/>
  <c r="F76" i="122" s="1"/>
  <c r="E75" i="122"/>
  <c r="D75" i="122"/>
  <c r="C75" i="122"/>
  <c r="E74" i="122"/>
  <c r="D74" i="122"/>
  <c r="C74" i="122"/>
  <c r="E73" i="122"/>
  <c r="D73" i="122"/>
  <c r="C73" i="122"/>
  <c r="F73" i="122" s="1"/>
  <c r="E72" i="122"/>
  <c r="D72" i="122"/>
  <c r="C72" i="122"/>
  <c r="F72" i="122" s="1"/>
  <c r="E71" i="122"/>
  <c r="D71" i="122"/>
  <c r="C71" i="122"/>
  <c r="E70" i="122"/>
  <c r="D70" i="122"/>
  <c r="C70" i="122"/>
  <c r="E69" i="122"/>
  <c r="E68" i="122" s="1"/>
  <c r="D69" i="122"/>
  <c r="D68" i="122" s="1"/>
  <c r="C69" i="122"/>
  <c r="C68" i="122" s="1"/>
  <c r="F68" i="122" s="1"/>
  <c r="E67" i="122"/>
  <c r="D67" i="122"/>
  <c r="C67" i="122"/>
  <c r="E66" i="122"/>
  <c r="D66" i="122"/>
  <c r="C66" i="122"/>
  <c r="F66" i="122" s="1"/>
  <c r="E64" i="122"/>
  <c r="C64" i="122"/>
  <c r="E63" i="122"/>
  <c r="D63" i="122"/>
  <c r="C63" i="122"/>
  <c r="E62" i="122"/>
  <c r="D62" i="122"/>
  <c r="C62" i="122"/>
  <c r="F62" i="122" s="1"/>
  <c r="E61" i="122"/>
  <c r="D61" i="122"/>
  <c r="C61" i="122"/>
  <c r="F61" i="122" s="1"/>
  <c r="E60" i="122"/>
  <c r="D60" i="122"/>
  <c r="C60" i="122"/>
  <c r="E59" i="122"/>
  <c r="D59" i="122"/>
  <c r="C59" i="122"/>
  <c r="E58" i="122"/>
  <c r="D58" i="122"/>
  <c r="C58" i="122"/>
  <c r="F58" i="122" s="1"/>
  <c r="E57" i="122"/>
  <c r="D57" i="122"/>
  <c r="C57" i="122"/>
  <c r="F57" i="122" s="1"/>
  <c r="E56" i="122"/>
  <c r="D56" i="122"/>
  <c r="C56" i="122"/>
  <c r="E55" i="122"/>
  <c r="D55" i="122"/>
  <c r="C55" i="122"/>
  <c r="E54" i="122"/>
  <c r="D54" i="122"/>
  <c r="C54" i="122"/>
  <c r="E53" i="122"/>
  <c r="E52" i="122" s="1"/>
  <c r="D53" i="122"/>
  <c r="C53" i="122"/>
  <c r="F53" i="122" s="1"/>
  <c r="E51" i="122"/>
  <c r="D51" i="122"/>
  <c r="C51" i="122"/>
  <c r="E50" i="122"/>
  <c r="D50" i="122"/>
  <c r="C50" i="122"/>
  <c r="E49" i="122"/>
  <c r="D49" i="122"/>
  <c r="C49" i="122"/>
  <c r="F49" i="122" s="1"/>
  <c r="E48" i="122"/>
  <c r="C48" i="122"/>
  <c r="E47" i="122"/>
  <c r="C47" i="122"/>
  <c r="E46" i="122"/>
  <c r="C46" i="122"/>
  <c r="E45" i="122"/>
  <c r="C45" i="122"/>
  <c r="E44" i="122"/>
  <c r="C44" i="122"/>
  <c r="E43" i="122"/>
  <c r="C43" i="122"/>
  <c r="E42" i="122"/>
  <c r="C42" i="122"/>
  <c r="E41" i="122"/>
  <c r="C41" i="122"/>
  <c r="E40" i="122"/>
  <c r="D40" i="122"/>
  <c r="C40" i="122"/>
  <c r="F40" i="122" s="1"/>
  <c r="E39" i="122"/>
  <c r="D39" i="122"/>
  <c r="C39" i="122"/>
  <c r="E38" i="122"/>
  <c r="D38" i="122"/>
  <c r="C38" i="122"/>
  <c r="E36" i="122"/>
  <c r="D36" i="122"/>
  <c r="C36" i="122"/>
  <c r="E35" i="122"/>
  <c r="D35" i="122"/>
  <c r="C35" i="122"/>
  <c r="E34" i="122"/>
  <c r="D34" i="122"/>
  <c r="C34" i="122"/>
  <c r="F34" i="122" s="1"/>
  <c r="E33" i="122"/>
  <c r="D33" i="122"/>
  <c r="C33" i="122"/>
  <c r="F33" i="122" s="1"/>
  <c r="E31" i="122"/>
  <c r="D31" i="122"/>
  <c r="C31" i="122"/>
  <c r="E30" i="122"/>
  <c r="D30" i="122"/>
  <c r="C30" i="122"/>
  <c r="F30" i="122" s="1"/>
  <c r="E29" i="122"/>
  <c r="D29" i="122"/>
  <c r="C29" i="122"/>
  <c r="F29" i="122" s="1"/>
  <c r="E28" i="122"/>
  <c r="D28" i="122"/>
  <c r="C28" i="122"/>
  <c r="F28" i="122" s="1"/>
  <c r="E27" i="122"/>
  <c r="D27" i="122"/>
  <c r="C27" i="122"/>
  <c r="E26" i="122"/>
  <c r="D26" i="122"/>
  <c r="C26" i="122"/>
  <c r="E25" i="122"/>
  <c r="D25" i="122"/>
  <c r="C25" i="122"/>
  <c r="F25" i="122" s="1"/>
  <c r="E24" i="122"/>
  <c r="D24" i="122"/>
  <c r="C24" i="122"/>
  <c r="E23" i="122"/>
  <c r="D23" i="122"/>
  <c r="C23" i="122"/>
  <c r="E22" i="122"/>
  <c r="D22" i="122"/>
  <c r="C22" i="122"/>
  <c r="E21" i="122"/>
  <c r="D21" i="122"/>
  <c r="C21" i="122"/>
  <c r="F21" i="122" s="1"/>
  <c r="E20" i="122"/>
  <c r="D20" i="122"/>
  <c r="C20" i="122"/>
  <c r="F20" i="122" s="1"/>
  <c r="E19" i="122"/>
  <c r="D19" i="122"/>
  <c r="C19" i="122"/>
  <c r="E18" i="122"/>
  <c r="D18" i="122"/>
  <c r="F18" i="122" s="1"/>
  <c r="C18" i="122"/>
  <c r="E17" i="122"/>
  <c r="D17" i="122"/>
  <c r="D14" i="122" s="1"/>
  <c r="C17" i="122"/>
  <c r="F17" i="122" s="1"/>
  <c r="E16" i="122"/>
  <c r="D16" i="122"/>
  <c r="C16" i="122"/>
  <c r="F16" i="122" s="1"/>
  <c r="E15" i="122"/>
  <c r="D15" i="122"/>
  <c r="C15" i="122"/>
  <c r="F8" i="122"/>
  <c r="F113" i="122"/>
  <c r="F109" i="122"/>
  <c r="F108" i="122"/>
  <c r="F104" i="122"/>
  <c r="F102" i="122"/>
  <c r="F99" i="122"/>
  <c r="F96" i="122"/>
  <c r="F95" i="122"/>
  <c r="F92" i="122"/>
  <c r="F91" i="122"/>
  <c r="F90" i="122"/>
  <c r="F88" i="122"/>
  <c r="F87" i="122"/>
  <c r="F84" i="122"/>
  <c r="F83" i="122"/>
  <c r="F82" i="122"/>
  <c r="F81" i="122"/>
  <c r="F80" i="122"/>
  <c r="F75" i="122"/>
  <c r="F74" i="122"/>
  <c r="F71" i="122"/>
  <c r="F70" i="122"/>
  <c r="F67" i="122"/>
  <c r="F63" i="122"/>
  <c r="F60" i="122"/>
  <c r="F59" i="122"/>
  <c r="F56" i="122"/>
  <c r="F55" i="122"/>
  <c r="F54" i="122"/>
  <c r="F51" i="122"/>
  <c r="F50" i="122"/>
  <c r="F39" i="122"/>
  <c r="F38" i="122"/>
  <c r="F36" i="122"/>
  <c r="F35" i="122"/>
  <c r="F31" i="122"/>
  <c r="F27" i="122"/>
  <c r="F26" i="122"/>
  <c r="F24" i="122"/>
  <c r="F23" i="122"/>
  <c r="F22" i="122"/>
  <c r="F19" i="122"/>
  <c r="F15" i="122"/>
  <c r="E13" i="122"/>
  <c r="D13" i="122"/>
  <c r="C13" i="122"/>
  <c r="E12" i="122"/>
  <c r="D12" i="122"/>
  <c r="C12" i="122"/>
  <c r="F12" i="122" s="1"/>
  <c r="E11" i="122"/>
  <c r="D11" i="122"/>
  <c r="C11" i="122"/>
  <c r="F11" i="122" s="1"/>
  <c r="E10" i="122"/>
  <c r="E8" i="122" s="1"/>
  <c r="D10" i="122"/>
  <c r="D8" i="122" s="1"/>
  <c r="C10" i="122"/>
  <c r="F10" i="122" s="1"/>
  <c r="E9" i="122"/>
  <c r="D9" i="122"/>
  <c r="C9" i="122"/>
  <c r="F115" i="122"/>
  <c r="F13" i="122"/>
  <c r="F9" i="122"/>
  <c r="M112" i="121"/>
  <c r="L112" i="121"/>
  <c r="K112" i="121"/>
  <c r="J112" i="121"/>
  <c r="I112" i="121"/>
  <c r="H112" i="121"/>
  <c r="G112" i="121"/>
  <c r="F112" i="121"/>
  <c r="E112" i="121"/>
  <c r="D112" i="121"/>
  <c r="C112" i="121"/>
  <c r="B112" i="121"/>
  <c r="N112" i="121" s="1"/>
  <c r="M110" i="121"/>
  <c r="L110" i="121"/>
  <c r="K110" i="121"/>
  <c r="J110" i="121"/>
  <c r="I110" i="121"/>
  <c r="H110" i="121"/>
  <c r="G110" i="121"/>
  <c r="F110" i="121"/>
  <c r="E110" i="121"/>
  <c r="D110" i="121"/>
  <c r="C110" i="121"/>
  <c r="C102" i="121" s="1"/>
  <c r="B110" i="121"/>
  <c r="N110" i="121" s="1"/>
  <c r="M109" i="121"/>
  <c r="L109" i="121"/>
  <c r="K109" i="121"/>
  <c r="J109" i="121"/>
  <c r="I109" i="121"/>
  <c r="H109" i="121"/>
  <c r="G109" i="121"/>
  <c r="F109" i="121"/>
  <c r="E109" i="121"/>
  <c r="D109" i="121"/>
  <c r="D102" i="121" s="1"/>
  <c r="C109" i="121"/>
  <c r="B109" i="121"/>
  <c r="N109" i="121" s="1"/>
  <c r="M108" i="121"/>
  <c r="L108" i="121"/>
  <c r="K108" i="121"/>
  <c r="J108" i="121"/>
  <c r="I108" i="121"/>
  <c r="H108" i="121"/>
  <c r="G108" i="121"/>
  <c r="F108" i="121"/>
  <c r="E108" i="121"/>
  <c r="E102" i="121" s="1"/>
  <c r="D108" i="121"/>
  <c r="C108" i="121"/>
  <c r="B108" i="121"/>
  <c r="N108" i="121" s="1"/>
  <c r="M107" i="121"/>
  <c r="L107" i="121"/>
  <c r="K107" i="121"/>
  <c r="J107" i="121"/>
  <c r="I107" i="121"/>
  <c r="H107" i="121"/>
  <c r="G107" i="121"/>
  <c r="F107" i="121"/>
  <c r="E107" i="121"/>
  <c r="D107" i="121"/>
  <c r="C107" i="121"/>
  <c r="B107" i="121"/>
  <c r="N107" i="121" s="1"/>
  <c r="M106" i="121"/>
  <c r="L106" i="121"/>
  <c r="K106" i="121"/>
  <c r="J106" i="121"/>
  <c r="I106" i="121"/>
  <c r="H106" i="121"/>
  <c r="G106" i="121"/>
  <c r="G102" i="121" s="1"/>
  <c r="F106" i="121"/>
  <c r="E106" i="121"/>
  <c r="D106" i="121"/>
  <c r="C106" i="121"/>
  <c r="B106" i="121"/>
  <c r="N106" i="121" s="1"/>
  <c r="M105" i="121"/>
  <c r="L105" i="121"/>
  <c r="K105" i="121"/>
  <c r="J105" i="121"/>
  <c r="I105" i="121"/>
  <c r="H105" i="121"/>
  <c r="H102" i="121" s="1"/>
  <c r="G105" i="121"/>
  <c r="F105" i="121"/>
  <c r="E105" i="121"/>
  <c r="D105" i="121"/>
  <c r="C105" i="121"/>
  <c r="B105" i="121"/>
  <c r="N105" i="121" s="1"/>
  <c r="M104" i="121"/>
  <c r="L104" i="121"/>
  <c r="K104" i="121"/>
  <c r="J104" i="121"/>
  <c r="I104" i="121"/>
  <c r="I102" i="121" s="1"/>
  <c r="H104" i="121"/>
  <c r="G104" i="121"/>
  <c r="F104" i="121"/>
  <c r="E104" i="121"/>
  <c r="D104" i="121"/>
  <c r="C104" i="121"/>
  <c r="B104" i="121"/>
  <c r="N104" i="121" s="1"/>
  <c r="M103" i="121"/>
  <c r="M102" i="121" s="1"/>
  <c r="L103" i="121"/>
  <c r="L102" i="121" s="1"/>
  <c r="K103" i="121"/>
  <c r="K102" i="121" s="1"/>
  <c r="J103" i="121"/>
  <c r="J102" i="121" s="1"/>
  <c r="I103" i="121"/>
  <c r="H103" i="121"/>
  <c r="G103" i="121"/>
  <c r="F103" i="121"/>
  <c r="E103" i="121"/>
  <c r="D103" i="121"/>
  <c r="C103" i="121"/>
  <c r="B103" i="121"/>
  <c r="N103" i="121" s="1"/>
  <c r="M101" i="121"/>
  <c r="L101" i="121"/>
  <c r="K101" i="121"/>
  <c r="J101" i="121"/>
  <c r="I101" i="121"/>
  <c r="H101" i="121"/>
  <c r="G101" i="121"/>
  <c r="F101" i="121"/>
  <c r="E101" i="121"/>
  <c r="D101" i="121"/>
  <c r="C101" i="121"/>
  <c r="B101" i="121"/>
  <c r="N101" i="121" s="1"/>
  <c r="H100" i="121"/>
  <c r="M99" i="121"/>
  <c r="L99" i="121"/>
  <c r="K99" i="121"/>
  <c r="J99" i="121"/>
  <c r="I99" i="121"/>
  <c r="H99" i="121"/>
  <c r="G99" i="121"/>
  <c r="F99" i="121"/>
  <c r="E99" i="121"/>
  <c r="D99" i="121"/>
  <c r="C99" i="121"/>
  <c r="B99" i="121"/>
  <c r="N99" i="121" s="1"/>
  <c r="M98" i="121"/>
  <c r="L98" i="121"/>
  <c r="K98" i="121"/>
  <c r="J98" i="121"/>
  <c r="I98" i="121"/>
  <c r="H98" i="121"/>
  <c r="G98" i="121"/>
  <c r="F98" i="121"/>
  <c r="E98" i="121"/>
  <c r="D98" i="121"/>
  <c r="C98" i="121"/>
  <c r="B98" i="121"/>
  <c r="N98" i="121" s="1"/>
  <c r="M97" i="121"/>
  <c r="L97" i="121"/>
  <c r="K97" i="121"/>
  <c r="J97" i="121"/>
  <c r="I97" i="121"/>
  <c r="H97" i="121"/>
  <c r="G97" i="121"/>
  <c r="F97" i="121"/>
  <c r="E97" i="121"/>
  <c r="D97" i="121"/>
  <c r="C97" i="121"/>
  <c r="B97" i="121"/>
  <c r="N97" i="121" s="1"/>
  <c r="M96" i="121"/>
  <c r="L96" i="121"/>
  <c r="K96" i="121"/>
  <c r="J96" i="121"/>
  <c r="I96" i="121"/>
  <c r="H96" i="121"/>
  <c r="G96" i="121"/>
  <c r="F96" i="121"/>
  <c r="E96" i="121"/>
  <c r="D96" i="121"/>
  <c r="C96" i="121"/>
  <c r="B96" i="121"/>
  <c r="N96" i="121" s="1"/>
  <c r="M95" i="121"/>
  <c r="L95" i="121"/>
  <c r="K95" i="121"/>
  <c r="J95" i="121"/>
  <c r="I95" i="121"/>
  <c r="H95" i="121"/>
  <c r="G95" i="121"/>
  <c r="F95" i="121"/>
  <c r="E95" i="121"/>
  <c r="D95" i="121"/>
  <c r="C95" i="121"/>
  <c r="B95" i="121"/>
  <c r="N95" i="121" s="1"/>
  <c r="M94" i="121"/>
  <c r="L94" i="121"/>
  <c r="K94" i="121"/>
  <c r="J94" i="121"/>
  <c r="I94" i="121"/>
  <c r="H94" i="121"/>
  <c r="G94" i="121"/>
  <c r="F94" i="121"/>
  <c r="E94" i="121"/>
  <c r="D94" i="121"/>
  <c r="C94" i="121"/>
  <c r="B94" i="121"/>
  <c r="N94" i="121" s="1"/>
  <c r="M93" i="121"/>
  <c r="L93" i="121"/>
  <c r="K93" i="121"/>
  <c r="N93" i="121" s="1"/>
  <c r="J93" i="121"/>
  <c r="I93" i="121"/>
  <c r="H93" i="121"/>
  <c r="G93" i="121"/>
  <c r="F93" i="121"/>
  <c r="E93" i="121"/>
  <c r="D93" i="121"/>
  <c r="C93" i="121"/>
  <c r="B93" i="121"/>
  <c r="M92" i="121"/>
  <c r="L92" i="121"/>
  <c r="K92" i="121"/>
  <c r="J92" i="121"/>
  <c r="I92" i="121"/>
  <c r="H92" i="121"/>
  <c r="G92" i="121"/>
  <c r="F92" i="121"/>
  <c r="E92" i="121"/>
  <c r="D92" i="121"/>
  <c r="C92" i="121"/>
  <c r="B92" i="121"/>
  <c r="N92" i="121" s="1"/>
  <c r="M91" i="121"/>
  <c r="L91" i="121"/>
  <c r="K91" i="121"/>
  <c r="J91" i="121"/>
  <c r="I91" i="121"/>
  <c r="H91" i="121"/>
  <c r="G91" i="121"/>
  <c r="F91" i="121"/>
  <c r="E91" i="121"/>
  <c r="D91" i="121"/>
  <c r="C91" i="121"/>
  <c r="B91" i="121"/>
  <c r="N91" i="121" s="1"/>
  <c r="M90" i="121"/>
  <c r="L90" i="121"/>
  <c r="K90" i="121"/>
  <c r="J90" i="121"/>
  <c r="I90" i="121"/>
  <c r="H90" i="121"/>
  <c r="G90" i="121"/>
  <c r="F90" i="121"/>
  <c r="E90" i="121"/>
  <c r="D90" i="121"/>
  <c r="C90" i="121"/>
  <c r="B90" i="121"/>
  <c r="N90" i="121" s="1"/>
  <c r="M89" i="121"/>
  <c r="L89" i="121"/>
  <c r="K89" i="121"/>
  <c r="J89" i="121"/>
  <c r="I89" i="121"/>
  <c r="H89" i="121"/>
  <c r="G89" i="121"/>
  <c r="F89" i="121"/>
  <c r="E89" i="121"/>
  <c r="D89" i="121"/>
  <c r="C89" i="121"/>
  <c r="B89" i="121"/>
  <c r="N89" i="121" s="1"/>
  <c r="M88" i="121"/>
  <c r="L88" i="121"/>
  <c r="K88" i="121"/>
  <c r="J88" i="121"/>
  <c r="I88" i="121"/>
  <c r="H88" i="121"/>
  <c r="G88" i="121"/>
  <c r="F88" i="121"/>
  <c r="E88" i="121"/>
  <c r="D88" i="121"/>
  <c r="C88" i="121"/>
  <c r="B88" i="121"/>
  <c r="N88" i="121" s="1"/>
  <c r="M87" i="121"/>
  <c r="L87" i="121"/>
  <c r="K87" i="121"/>
  <c r="J87" i="121"/>
  <c r="I87" i="121"/>
  <c r="H87" i="121"/>
  <c r="G87" i="121"/>
  <c r="F87" i="121"/>
  <c r="E87" i="121"/>
  <c r="D87" i="121"/>
  <c r="C87" i="121"/>
  <c r="B87" i="121"/>
  <c r="N87" i="121" s="1"/>
  <c r="M85" i="121"/>
  <c r="L85" i="121"/>
  <c r="K85" i="121"/>
  <c r="J85" i="121"/>
  <c r="I85" i="121"/>
  <c r="H85" i="121"/>
  <c r="G85" i="121"/>
  <c r="F85" i="121"/>
  <c r="E85" i="121"/>
  <c r="D85" i="121"/>
  <c r="C85" i="121"/>
  <c r="B85" i="121"/>
  <c r="N85" i="121" s="1"/>
  <c r="M84" i="121"/>
  <c r="L84" i="121"/>
  <c r="K84" i="121"/>
  <c r="J84" i="121"/>
  <c r="I84" i="121"/>
  <c r="H84" i="121"/>
  <c r="G84" i="121"/>
  <c r="F84" i="121"/>
  <c r="E84" i="121"/>
  <c r="D84" i="121"/>
  <c r="C84" i="121"/>
  <c r="B84" i="121"/>
  <c r="N84" i="121" s="1"/>
  <c r="M83" i="121"/>
  <c r="L83" i="121"/>
  <c r="K83" i="121"/>
  <c r="J83" i="121"/>
  <c r="I83" i="121"/>
  <c r="H83" i="121"/>
  <c r="G83" i="121"/>
  <c r="F83" i="121"/>
  <c r="E83" i="121"/>
  <c r="D83" i="121"/>
  <c r="C83" i="121"/>
  <c r="B83" i="121"/>
  <c r="N83" i="121" s="1"/>
  <c r="M81" i="121"/>
  <c r="L81" i="121"/>
  <c r="K81" i="121"/>
  <c r="J81" i="121"/>
  <c r="I81" i="121"/>
  <c r="H81" i="121"/>
  <c r="G81" i="121"/>
  <c r="F81" i="121"/>
  <c r="E81" i="121"/>
  <c r="D81" i="121"/>
  <c r="C81" i="121"/>
  <c r="C73" i="121" s="1"/>
  <c r="B81" i="121"/>
  <c r="N81" i="121" s="1"/>
  <c r="M80" i="121"/>
  <c r="L80" i="121"/>
  <c r="K80" i="121"/>
  <c r="J80" i="121"/>
  <c r="I80" i="121"/>
  <c r="H80" i="121"/>
  <c r="G80" i="121"/>
  <c r="F80" i="121"/>
  <c r="E80" i="121"/>
  <c r="D80" i="121"/>
  <c r="D73" i="121" s="1"/>
  <c r="C80" i="121"/>
  <c r="B80" i="121"/>
  <c r="N80" i="121" s="1"/>
  <c r="M79" i="121"/>
  <c r="L79" i="121"/>
  <c r="K79" i="121"/>
  <c r="J79" i="121"/>
  <c r="I79" i="121"/>
  <c r="H79" i="121"/>
  <c r="G79" i="121"/>
  <c r="F79" i="121"/>
  <c r="E79" i="121"/>
  <c r="E73" i="121" s="1"/>
  <c r="D79" i="121"/>
  <c r="C79" i="121"/>
  <c r="B79" i="121"/>
  <c r="N79" i="121" s="1"/>
  <c r="M78" i="121"/>
  <c r="L78" i="121"/>
  <c r="K78" i="121"/>
  <c r="J78" i="121"/>
  <c r="I78" i="121"/>
  <c r="H78" i="121"/>
  <c r="G78" i="121"/>
  <c r="F78" i="121"/>
  <c r="F73" i="121" s="1"/>
  <c r="E78" i="121"/>
  <c r="D78" i="121"/>
  <c r="C78" i="121"/>
  <c r="B78" i="121"/>
  <c r="N78" i="121" s="1"/>
  <c r="M77" i="121"/>
  <c r="L77" i="121"/>
  <c r="K77" i="121"/>
  <c r="J77" i="121"/>
  <c r="I77" i="121"/>
  <c r="H77" i="121"/>
  <c r="G77" i="121"/>
  <c r="F77" i="121"/>
  <c r="E77" i="121"/>
  <c r="D77" i="121"/>
  <c r="C77" i="121"/>
  <c r="B77" i="121"/>
  <c r="N77" i="121" s="1"/>
  <c r="M76" i="121"/>
  <c r="L76" i="121"/>
  <c r="K76" i="121"/>
  <c r="J76" i="121"/>
  <c r="I76" i="121"/>
  <c r="H76" i="121"/>
  <c r="H73" i="121" s="1"/>
  <c r="G76" i="121"/>
  <c r="F76" i="121"/>
  <c r="E76" i="121"/>
  <c r="D76" i="121"/>
  <c r="C76" i="121"/>
  <c r="B76" i="121"/>
  <c r="N76" i="121" s="1"/>
  <c r="M75" i="121"/>
  <c r="L75" i="121"/>
  <c r="K75" i="121"/>
  <c r="J75" i="121"/>
  <c r="I75" i="121"/>
  <c r="I73" i="121" s="1"/>
  <c r="H75" i="121"/>
  <c r="G75" i="121"/>
  <c r="F75" i="121"/>
  <c r="E75" i="121"/>
  <c r="D75" i="121"/>
  <c r="C75" i="121"/>
  <c r="B75" i="121"/>
  <c r="N75" i="121" s="1"/>
  <c r="M74" i="121"/>
  <c r="M73" i="121" s="1"/>
  <c r="L74" i="121"/>
  <c r="L73" i="121" s="1"/>
  <c r="K74" i="121"/>
  <c r="K73" i="121" s="1"/>
  <c r="J74" i="121"/>
  <c r="J73" i="121" s="1"/>
  <c r="I74" i="121"/>
  <c r="H74" i="121"/>
  <c r="G74" i="121"/>
  <c r="F74" i="121"/>
  <c r="E74" i="121"/>
  <c r="D74" i="121"/>
  <c r="C74" i="121"/>
  <c r="B74" i="121"/>
  <c r="N74" i="121" s="1"/>
  <c r="M72" i="121"/>
  <c r="L72" i="121"/>
  <c r="K72" i="121"/>
  <c r="J72" i="121"/>
  <c r="I72" i="121"/>
  <c r="H72" i="121"/>
  <c r="G72" i="121"/>
  <c r="F72" i="121"/>
  <c r="E72" i="121"/>
  <c r="D72" i="121"/>
  <c r="C72" i="121"/>
  <c r="B72" i="121"/>
  <c r="N72" i="121" s="1"/>
  <c r="M71" i="121"/>
  <c r="L71" i="121"/>
  <c r="K71" i="121"/>
  <c r="J71" i="121"/>
  <c r="I71" i="121"/>
  <c r="H71" i="121"/>
  <c r="G71" i="121"/>
  <c r="F71" i="121"/>
  <c r="E71" i="121"/>
  <c r="D71" i="121"/>
  <c r="C71" i="121"/>
  <c r="B71" i="121"/>
  <c r="N71" i="121" s="1"/>
  <c r="M70" i="121"/>
  <c r="L70" i="121"/>
  <c r="K70" i="121"/>
  <c r="J70" i="121"/>
  <c r="I70" i="121"/>
  <c r="H70" i="121"/>
  <c r="G70" i="121"/>
  <c r="F70" i="121"/>
  <c r="E70" i="121"/>
  <c r="D70" i="121"/>
  <c r="C70" i="121"/>
  <c r="B70" i="121"/>
  <c r="N70" i="121" s="1"/>
  <c r="M69" i="121"/>
  <c r="L69" i="121"/>
  <c r="K69" i="121"/>
  <c r="J69" i="121"/>
  <c r="I69" i="121"/>
  <c r="H69" i="121"/>
  <c r="G69" i="121"/>
  <c r="F69" i="121"/>
  <c r="E69" i="121"/>
  <c r="D69" i="121"/>
  <c r="C69" i="121"/>
  <c r="B69" i="121"/>
  <c r="N69" i="121" s="1"/>
  <c r="M68" i="121"/>
  <c r="L68" i="121"/>
  <c r="K68" i="121"/>
  <c r="J68" i="121"/>
  <c r="I68" i="121"/>
  <c r="H68" i="121"/>
  <c r="G68" i="121"/>
  <c r="F68" i="121"/>
  <c r="E68" i="121"/>
  <c r="D68" i="121"/>
  <c r="C68" i="121"/>
  <c r="B68" i="121"/>
  <c r="N68" i="121" s="1"/>
  <c r="M67" i="121"/>
  <c r="L67" i="121"/>
  <c r="K67" i="121"/>
  <c r="J67" i="121"/>
  <c r="I67" i="121"/>
  <c r="H67" i="121"/>
  <c r="G67" i="121"/>
  <c r="F67" i="121"/>
  <c r="E67" i="121"/>
  <c r="D67" i="121"/>
  <c r="C67" i="121"/>
  <c r="B67" i="121"/>
  <c r="N67" i="121" s="1"/>
  <c r="M66" i="121"/>
  <c r="L66" i="121"/>
  <c r="K66" i="121"/>
  <c r="J66" i="121"/>
  <c r="I66" i="121"/>
  <c r="H66" i="121"/>
  <c r="G66" i="121"/>
  <c r="F66" i="121"/>
  <c r="E66" i="121"/>
  <c r="D66" i="121"/>
  <c r="C66" i="121"/>
  <c r="B66" i="121"/>
  <c r="N66" i="121" s="1"/>
  <c r="M64" i="121"/>
  <c r="L64" i="121"/>
  <c r="K64" i="121"/>
  <c r="J64" i="121"/>
  <c r="I64" i="121"/>
  <c r="H64" i="121"/>
  <c r="G64" i="121"/>
  <c r="F64" i="121"/>
  <c r="E64" i="121"/>
  <c r="D64" i="121"/>
  <c r="C64" i="121"/>
  <c r="B64" i="121"/>
  <c r="N64" i="121" s="1"/>
  <c r="M63" i="121"/>
  <c r="L63" i="121"/>
  <c r="K63" i="121"/>
  <c r="J63" i="121"/>
  <c r="I63" i="121"/>
  <c r="H63" i="121"/>
  <c r="G63" i="121"/>
  <c r="F63" i="121"/>
  <c r="E63" i="121"/>
  <c r="D63" i="121"/>
  <c r="C63" i="121"/>
  <c r="B63" i="121"/>
  <c r="N63" i="121" s="1"/>
  <c r="M60" i="121"/>
  <c r="L60" i="121"/>
  <c r="K60" i="121"/>
  <c r="J60" i="121"/>
  <c r="I60" i="121"/>
  <c r="H60" i="121"/>
  <c r="G60" i="121"/>
  <c r="F60" i="121"/>
  <c r="E60" i="121"/>
  <c r="D60" i="121"/>
  <c r="C60" i="121"/>
  <c r="B60" i="121"/>
  <c r="N60" i="121" s="1"/>
  <c r="M59" i="121"/>
  <c r="L59" i="121"/>
  <c r="K59" i="121"/>
  <c r="J59" i="121"/>
  <c r="I59" i="121"/>
  <c r="H59" i="121"/>
  <c r="G59" i="121"/>
  <c r="F59" i="121"/>
  <c r="E59" i="121"/>
  <c r="D59" i="121"/>
  <c r="C59" i="121"/>
  <c r="B59" i="121"/>
  <c r="N59" i="121" s="1"/>
  <c r="M58" i="121"/>
  <c r="L58" i="121"/>
  <c r="K58" i="121"/>
  <c r="J58" i="121"/>
  <c r="I58" i="121"/>
  <c r="H58" i="121"/>
  <c r="G58" i="121"/>
  <c r="F58" i="121"/>
  <c r="E58" i="121"/>
  <c r="D58" i="121"/>
  <c r="C58" i="121"/>
  <c r="B58" i="121"/>
  <c r="N58" i="121" s="1"/>
  <c r="M57" i="121"/>
  <c r="L57" i="121"/>
  <c r="K57" i="121"/>
  <c r="J57" i="121"/>
  <c r="I57" i="121"/>
  <c r="H57" i="121"/>
  <c r="G57" i="121"/>
  <c r="F57" i="121"/>
  <c r="E57" i="121"/>
  <c r="D57" i="121"/>
  <c r="C57" i="121"/>
  <c r="B57" i="121"/>
  <c r="N57" i="121" s="1"/>
  <c r="M56" i="121"/>
  <c r="L56" i="121"/>
  <c r="K56" i="121"/>
  <c r="J56" i="121"/>
  <c r="I56" i="121"/>
  <c r="H56" i="121"/>
  <c r="G56" i="121"/>
  <c r="F56" i="121"/>
  <c r="E56" i="121"/>
  <c r="D56" i="121"/>
  <c r="C56" i="121"/>
  <c r="B56" i="121"/>
  <c r="N56" i="121" s="1"/>
  <c r="M55" i="121"/>
  <c r="L55" i="121"/>
  <c r="K55" i="121"/>
  <c r="J55" i="121"/>
  <c r="I55" i="121"/>
  <c r="H55" i="121"/>
  <c r="G55" i="121"/>
  <c r="F55" i="121"/>
  <c r="E55" i="121"/>
  <c r="D55" i="121"/>
  <c r="C55" i="121"/>
  <c r="B55" i="121"/>
  <c r="N55" i="121" s="1"/>
  <c r="M54" i="121"/>
  <c r="L54" i="121"/>
  <c r="K54" i="121"/>
  <c r="J54" i="121"/>
  <c r="I54" i="121"/>
  <c r="H54" i="121"/>
  <c r="G54" i="121"/>
  <c r="F54" i="121"/>
  <c r="E54" i="121"/>
  <c r="D54" i="121"/>
  <c r="C54" i="121"/>
  <c r="B54" i="121"/>
  <c r="N54" i="121" s="1"/>
  <c r="M53" i="121"/>
  <c r="N53" i="121" s="1"/>
  <c r="L53" i="121"/>
  <c r="K53" i="121"/>
  <c r="J53" i="121"/>
  <c r="I53" i="121"/>
  <c r="H53" i="121"/>
  <c r="G53" i="121"/>
  <c r="F53" i="121"/>
  <c r="E53" i="121"/>
  <c r="D53" i="121"/>
  <c r="C53" i="121"/>
  <c r="B53" i="121"/>
  <c r="M52" i="121"/>
  <c r="L52" i="121"/>
  <c r="K52" i="121"/>
  <c r="J52" i="121"/>
  <c r="I52" i="121"/>
  <c r="H52" i="121"/>
  <c r="G52" i="121"/>
  <c r="F52" i="121"/>
  <c r="E52" i="121"/>
  <c r="D52" i="121"/>
  <c r="C52" i="121"/>
  <c r="B52" i="121"/>
  <c r="N52" i="121" s="1"/>
  <c r="M51" i="121"/>
  <c r="L51" i="121"/>
  <c r="K51" i="121"/>
  <c r="J51" i="121"/>
  <c r="I51" i="121"/>
  <c r="H51" i="121"/>
  <c r="G51" i="121"/>
  <c r="F51" i="121"/>
  <c r="E51" i="121"/>
  <c r="D51" i="121"/>
  <c r="C51" i="121"/>
  <c r="B51" i="121"/>
  <c r="N51" i="121" s="1"/>
  <c r="M50" i="121"/>
  <c r="L50" i="121"/>
  <c r="K50" i="121"/>
  <c r="J50" i="121"/>
  <c r="I50" i="121"/>
  <c r="H50" i="121"/>
  <c r="G50" i="121"/>
  <c r="F50" i="121"/>
  <c r="E50" i="121"/>
  <c r="D50" i="121"/>
  <c r="C50" i="121"/>
  <c r="B50" i="121"/>
  <c r="N50" i="121" s="1"/>
  <c r="M48" i="121"/>
  <c r="L48" i="121"/>
  <c r="K48" i="121"/>
  <c r="J48" i="121"/>
  <c r="I48" i="121"/>
  <c r="H48" i="121"/>
  <c r="G48" i="121"/>
  <c r="F48" i="121"/>
  <c r="E48" i="121"/>
  <c r="D48" i="121"/>
  <c r="C48" i="121"/>
  <c r="B48" i="121"/>
  <c r="N48" i="121" s="1"/>
  <c r="M47" i="121"/>
  <c r="L47" i="121"/>
  <c r="K47" i="121"/>
  <c r="J47" i="121"/>
  <c r="I47" i="121"/>
  <c r="H47" i="121"/>
  <c r="G47" i="121"/>
  <c r="F47" i="121"/>
  <c r="E47" i="121"/>
  <c r="D47" i="121"/>
  <c r="C47" i="121"/>
  <c r="B47" i="121"/>
  <c r="N47" i="121" s="1"/>
  <c r="M46" i="121"/>
  <c r="L46" i="121"/>
  <c r="K46" i="121"/>
  <c r="J46" i="121"/>
  <c r="I46" i="121"/>
  <c r="H46" i="121"/>
  <c r="G46" i="121"/>
  <c r="F46" i="121"/>
  <c r="E46" i="121"/>
  <c r="D46" i="121"/>
  <c r="C46" i="121"/>
  <c r="B46" i="121"/>
  <c r="N46" i="121" s="1"/>
  <c r="M45" i="121"/>
  <c r="L45" i="121"/>
  <c r="K45" i="121"/>
  <c r="J45" i="121"/>
  <c r="I45" i="121"/>
  <c r="H45" i="121"/>
  <c r="G45" i="121"/>
  <c r="F45" i="121"/>
  <c r="E45" i="121"/>
  <c r="D45" i="121"/>
  <c r="C45" i="121"/>
  <c r="B45" i="121"/>
  <c r="N45" i="121" s="1"/>
  <c r="M44" i="121"/>
  <c r="L44" i="121"/>
  <c r="K44" i="121"/>
  <c r="J44" i="121"/>
  <c r="I44" i="121"/>
  <c r="H44" i="121"/>
  <c r="G44" i="121"/>
  <c r="F44" i="121"/>
  <c r="E44" i="121"/>
  <c r="D44" i="121"/>
  <c r="C44" i="121"/>
  <c r="B44" i="121"/>
  <c r="M43" i="121"/>
  <c r="L43" i="121"/>
  <c r="K43" i="121"/>
  <c r="J43" i="121"/>
  <c r="I43" i="121"/>
  <c r="H43" i="121"/>
  <c r="G43" i="121"/>
  <c r="F43" i="121"/>
  <c r="E43" i="121"/>
  <c r="D43" i="121"/>
  <c r="C43" i="121"/>
  <c r="B43" i="121"/>
  <c r="M42" i="121"/>
  <c r="L42" i="121"/>
  <c r="K42" i="121"/>
  <c r="J42" i="121"/>
  <c r="I42" i="121"/>
  <c r="H42" i="121"/>
  <c r="G42" i="121"/>
  <c r="F42" i="121"/>
  <c r="E42" i="121"/>
  <c r="D42" i="121"/>
  <c r="C42" i="121"/>
  <c r="B42" i="121"/>
  <c r="M41" i="121"/>
  <c r="L41" i="121"/>
  <c r="K41" i="121"/>
  <c r="J41" i="121"/>
  <c r="I41" i="121"/>
  <c r="H41" i="121"/>
  <c r="G41" i="121"/>
  <c r="F41" i="121"/>
  <c r="E41" i="121"/>
  <c r="D41" i="121"/>
  <c r="C41" i="121"/>
  <c r="B41" i="121"/>
  <c r="M40" i="121"/>
  <c r="L40" i="121"/>
  <c r="K40" i="121"/>
  <c r="J40" i="121"/>
  <c r="I40" i="121"/>
  <c r="H40" i="121"/>
  <c r="G40" i="121"/>
  <c r="F40" i="121"/>
  <c r="E40" i="121"/>
  <c r="D40" i="121"/>
  <c r="C40" i="121"/>
  <c r="B40" i="121"/>
  <c r="M39" i="121"/>
  <c r="L39" i="121"/>
  <c r="K39" i="121"/>
  <c r="J39" i="121"/>
  <c r="I39" i="121"/>
  <c r="H39" i="121"/>
  <c r="G39" i="121"/>
  <c r="F39" i="121"/>
  <c r="E39" i="121"/>
  <c r="D39" i="121"/>
  <c r="C39" i="121"/>
  <c r="B39" i="121"/>
  <c r="N39" i="121" s="1"/>
  <c r="M38" i="121"/>
  <c r="L38" i="121"/>
  <c r="K38" i="121"/>
  <c r="J38" i="121"/>
  <c r="I38" i="121"/>
  <c r="H38" i="121"/>
  <c r="G38" i="121"/>
  <c r="F38" i="121"/>
  <c r="E38" i="121"/>
  <c r="D38" i="121"/>
  <c r="C38" i="121"/>
  <c r="B38" i="121"/>
  <c r="M37" i="121"/>
  <c r="L37" i="121"/>
  <c r="K37" i="121"/>
  <c r="J37" i="121"/>
  <c r="I37" i="121"/>
  <c r="H37" i="121"/>
  <c r="G37" i="121"/>
  <c r="F37" i="121"/>
  <c r="E37" i="121"/>
  <c r="D37" i="121"/>
  <c r="C37" i="121"/>
  <c r="B37" i="121"/>
  <c r="N37" i="121" s="1"/>
  <c r="M36" i="121"/>
  <c r="L36" i="121"/>
  <c r="K36" i="121"/>
  <c r="J36" i="121"/>
  <c r="I36" i="121"/>
  <c r="H36" i="121"/>
  <c r="G36" i="121"/>
  <c r="F36" i="121"/>
  <c r="E36" i="121"/>
  <c r="D36" i="121"/>
  <c r="C36" i="121"/>
  <c r="B36" i="121"/>
  <c r="N36" i="121" s="1"/>
  <c r="M35" i="121"/>
  <c r="L35" i="121"/>
  <c r="K35" i="121"/>
  <c r="J35" i="121"/>
  <c r="I35" i="121"/>
  <c r="H35" i="121"/>
  <c r="G35" i="121"/>
  <c r="F35" i="121"/>
  <c r="E35" i="121"/>
  <c r="D35" i="121"/>
  <c r="C35" i="121"/>
  <c r="B35" i="121"/>
  <c r="N35" i="121" s="1"/>
  <c r="M33" i="121"/>
  <c r="L33" i="121"/>
  <c r="K33" i="121"/>
  <c r="J33" i="121"/>
  <c r="I33" i="121"/>
  <c r="H33" i="121"/>
  <c r="G33" i="121"/>
  <c r="F33" i="121"/>
  <c r="E33" i="121"/>
  <c r="D33" i="121"/>
  <c r="C33" i="121"/>
  <c r="B33" i="121"/>
  <c r="N33" i="121" s="1"/>
  <c r="M32" i="121"/>
  <c r="L32" i="121"/>
  <c r="K32" i="121"/>
  <c r="J32" i="121"/>
  <c r="I32" i="121"/>
  <c r="H32" i="121"/>
  <c r="G32" i="121"/>
  <c r="F32" i="121"/>
  <c r="E32" i="121"/>
  <c r="D32" i="121"/>
  <c r="C32" i="121"/>
  <c r="B32" i="121"/>
  <c r="N32" i="121" s="1"/>
  <c r="M31" i="121"/>
  <c r="L31" i="121"/>
  <c r="K31" i="121"/>
  <c r="J31" i="121"/>
  <c r="I31" i="121"/>
  <c r="H31" i="121"/>
  <c r="G31" i="121"/>
  <c r="F31" i="121"/>
  <c r="E31" i="121"/>
  <c r="D31" i="121"/>
  <c r="C31" i="121"/>
  <c r="B31" i="121"/>
  <c r="N31" i="121" s="1"/>
  <c r="M30" i="121"/>
  <c r="L30" i="121"/>
  <c r="K30" i="121"/>
  <c r="J30" i="121"/>
  <c r="I30" i="121"/>
  <c r="H30" i="121"/>
  <c r="G30" i="121"/>
  <c r="F30" i="121"/>
  <c r="E30" i="121"/>
  <c r="D30" i="121"/>
  <c r="C30" i="121"/>
  <c r="B30" i="121"/>
  <c r="N30" i="121" s="1"/>
  <c r="M28" i="121"/>
  <c r="L28" i="121"/>
  <c r="K28" i="121"/>
  <c r="J28" i="121"/>
  <c r="I28" i="121"/>
  <c r="H28" i="121"/>
  <c r="G28" i="121"/>
  <c r="F28" i="121"/>
  <c r="E28" i="121"/>
  <c r="D28" i="121"/>
  <c r="C28" i="121"/>
  <c r="B28" i="121"/>
  <c r="N28" i="121" s="1"/>
  <c r="M27" i="121"/>
  <c r="L27" i="121"/>
  <c r="K27" i="121"/>
  <c r="J27" i="121"/>
  <c r="I27" i="121"/>
  <c r="H27" i="121"/>
  <c r="G27" i="121"/>
  <c r="F27" i="121"/>
  <c r="E27" i="121"/>
  <c r="D27" i="121"/>
  <c r="C27" i="121"/>
  <c r="B27" i="121"/>
  <c r="N27" i="121" s="1"/>
  <c r="M26" i="121"/>
  <c r="L26" i="121"/>
  <c r="K26" i="121"/>
  <c r="J26" i="121"/>
  <c r="I26" i="121"/>
  <c r="H26" i="121"/>
  <c r="G26" i="121"/>
  <c r="F26" i="121"/>
  <c r="E26" i="121"/>
  <c r="D26" i="121"/>
  <c r="C26" i="121"/>
  <c r="B26" i="121"/>
  <c r="N26" i="121" s="1"/>
  <c r="M25" i="121"/>
  <c r="L25" i="121"/>
  <c r="K25" i="121"/>
  <c r="J25" i="121"/>
  <c r="I25" i="121"/>
  <c r="H25" i="121"/>
  <c r="G25" i="121"/>
  <c r="F25" i="121"/>
  <c r="E25" i="121"/>
  <c r="D25" i="121"/>
  <c r="C25" i="121"/>
  <c r="B25" i="121"/>
  <c r="N25" i="121" s="1"/>
  <c r="M24" i="121"/>
  <c r="L24" i="121"/>
  <c r="K24" i="121"/>
  <c r="J24" i="121"/>
  <c r="I24" i="121"/>
  <c r="H24" i="121"/>
  <c r="G24" i="121"/>
  <c r="F24" i="121"/>
  <c r="E24" i="121"/>
  <c r="D24" i="121"/>
  <c r="C24" i="121"/>
  <c r="B24" i="121"/>
  <c r="N24" i="121" s="1"/>
  <c r="M23" i="121"/>
  <c r="L23" i="121"/>
  <c r="K23" i="121"/>
  <c r="J23" i="121"/>
  <c r="I23" i="121"/>
  <c r="H23" i="121"/>
  <c r="G23" i="121"/>
  <c r="F23" i="121"/>
  <c r="E23" i="121"/>
  <c r="D23" i="121"/>
  <c r="C23" i="121"/>
  <c r="B23" i="121"/>
  <c r="N23" i="121" s="1"/>
  <c r="M22" i="121"/>
  <c r="L22" i="121"/>
  <c r="K22" i="121"/>
  <c r="J22" i="121"/>
  <c r="I22" i="121"/>
  <c r="H22" i="121"/>
  <c r="G22" i="121"/>
  <c r="F22" i="121"/>
  <c r="E22" i="121"/>
  <c r="D22" i="121"/>
  <c r="C22" i="121"/>
  <c r="B22" i="121"/>
  <c r="N22" i="121" s="1"/>
  <c r="M21" i="121"/>
  <c r="L21" i="121"/>
  <c r="K21" i="121"/>
  <c r="J21" i="121"/>
  <c r="I21" i="121"/>
  <c r="H21" i="121"/>
  <c r="G21" i="121"/>
  <c r="F21" i="121"/>
  <c r="E21" i="121"/>
  <c r="D21" i="121"/>
  <c r="C21" i="121"/>
  <c r="B21" i="121"/>
  <c r="N21" i="121" s="1"/>
  <c r="M20" i="121"/>
  <c r="L20" i="121"/>
  <c r="K20" i="121"/>
  <c r="J20" i="121"/>
  <c r="I20" i="121"/>
  <c r="H20" i="121"/>
  <c r="G20" i="121"/>
  <c r="F20" i="121"/>
  <c r="E20" i="121"/>
  <c r="D20" i="121"/>
  <c r="C20" i="121"/>
  <c r="B20" i="121"/>
  <c r="N20" i="121" s="1"/>
  <c r="M19" i="121"/>
  <c r="L19" i="121"/>
  <c r="K19" i="121"/>
  <c r="J19" i="121"/>
  <c r="I19" i="121"/>
  <c r="H19" i="121"/>
  <c r="G19" i="121"/>
  <c r="F19" i="121"/>
  <c r="E19" i="121"/>
  <c r="D19" i="121"/>
  <c r="C19" i="121"/>
  <c r="B19" i="121"/>
  <c r="N19" i="121" s="1"/>
  <c r="M18" i="121"/>
  <c r="L18" i="121"/>
  <c r="K18" i="121"/>
  <c r="J18" i="121"/>
  <c r="I18" i="121"/>
  <c r="H18" i="121"/>
  <c r="G18" i="121"/>
  <c r="F18" i="121"/>
  <c r="E18" i="121"/>
  <c r="D18" i="121"/>
  <c r="C18" i="121"/>
  <c r="B18" i="121"/>
  <c r="N18" i="121" s="1"/>
  <c r="M17" i="121"/>
  <c r="L17" i="121"/>
  <c r="K17" i="121"/>
  <c r="J17" i="121"/>
  <c r="I17" i="121"/>
  <c r="H17" i="121"/>
  <c r="G17" i="121"/>
  <c r="F17" i="121"/>
  <c r="E17" i="121"/>
  <c r="D17" i="121"/>
  <c r="C17" i="121"/>
  <c r="B17" i="121"/>
  <c r="N17" i="121" s="1"/>
  <c r="M16" i="121"/>
  <c r="L16" i="121"/>
  <c r="K16" i="121"/>
  <c r="J16" i="121"/>
  <c r="I16" i="121"/>
  <c r="H16" i="121"/>
  <c r="G16" i="121"/>
  <c r="F16" i="121"/>
  <c r="E16" i="121"/>
  <c r="D16" i="121"/>
  <c r="C16" i="121"/>
  <c r="B16" i="121"/>
  <c r="N16" i="121" s="1"/>
  <c r="M15" i="121"/>
  <c r="L15" i="121"/>
  <c r="K15" i="121"/>
  <c r="J15" i="121"/>
  <c r="I15" i="121"/>
  <c r="H15" i="121"/>
  <c r="G15" i="121"/>
  <c r="F15" i="121"/>
  <c r="E15" i="121"/>
  <c r="D15" i="121"/>
  <c r="C15" i="121"/>
  <c r="B15" i="121"/>
  <c r="N15" i="121" s="1"/>
  <c r="M14" i="121"/>
  <c r="L14" i="121"/>
  <c r="K14" i="121"/>
  <c r="J14" i="121"/>
  <c r="I14" i="121"/>
  <c r="H14" i="121"/>
  <c r="G14" i="121"/>
  <c r="F14" i="121"/>
  <c r="E14" i="121"/>
  <c r="D14" i="121"/>
  <c r="C14" i="121"/>
  <c r="B14" i="121"/>
  <c r="N14" i="121" s="1"/>
  <c r="M13" i="121"/>
  <c r="L13" i="121"/>
  <c r="K13" i="121"/>
  <c r="J13" i="121"/>
  <c r="I13" i="121"/>
  <c r="H13" i="121"/>
  <c r="G13" i="121"/>
  <c r="F13" i="121"/>
  <c r="E13" i="121"/>
  <c r="D13" i="121"/>
  <c r="C13" i="121"/>
  <c r="B13" i="121"/>
  <c r="N13" i="121" s="1"/>
  <c r="M12" i="121"/>
  <c r="L12" i="121"/>
  <c r="K12" i="121"/>
  <c r="J12" i="121"/>
  <c r="I12" i="121"/>
  <c r="H12" i="121"/>
  <c r="G12" i="121"/>
  <c r="F12" i="121"/>
  <c r="E12" i="121"/>
  <c r="D12" i="121"/>
  <c r="C12" i="121"/>
  <c r="B12" i="121"/>
  <c r="N12" i="121" s="1"/>
  <c r="M10" i="121"/>
  <c r="L10" i="121"/>
  <c r="K10" i="121"/>
  <c r="J10" i="121"/>
  <c r="I10" i="121"/>
  <c r="H10" i="121"/>
  <c r="G10" i="121"/>
  <c r="F10" i="121"/>
  <c r="E10" i="121"/>
  <c r="D10" i="121"/>
  <c r="C10" i="121"/>
  <c r="B10" i="121"/>
  <c r="N10" i="121" s="1"/>
  <c r="M9" i="121"/>
  <c r="L9" i="121"/>
  <c r="K9" i="121"/>
  <c r="J9" i="121"/>
  <c r="I9" i="121"/>
  <c r="H9" i="121"/>
  <c r="G9" i="121"/>
  <c r="F9" i="121"/>
  <c r="E9" i="121"/>
  <c r="D9" i="121"/>
  <c r="C9" i="121"/>
  <c r="B9" i="121"/>
  <c r="N9" i="121" s="1"/>
  <c r="M8" i="121"/>
  <c r="L8" i="121"/>
  <c r="K8" i="121"/>
  <c r="J8" i="121"/>
  <c r="I8" i="121"/>
  <c r="H8" i="121"/>
  <c r="G8" i="121"/>
  <c r="F8" i="121"/>
  <c r="E8" i="121"/>
  <c r="D8" i="121"/>
  <c r="C8" i="121"/>
  <c r="B8" i="121"/>
  <c r="N8" i="121" s="1"/>
  <c r="M7" i="121"/>
  <c r="L7" i="121"/>
  <c r="K7" i="121"/>
  <c r="J7" i="121"/>
  <c r="I7" i="121"/>
  <c r="H7" i="121"/>
  <c r="G7" i="121"/>
  <c r="F7" i="121"/>
  <c r="E7" i="121"/>
  <c r="D7" i="121"/>
  <c r="C7" i="121"/>
  <c r="B7" i="121"/>
  <c r="N7" i="121" s="1"/>
  <c r="F102" i="121"/>
  <c r="G73" i="121"/>
  <c r="B6" i="121"/>
  <c r="E114" i="122"/>
  <c r="D114" i="122"/>
  <c r="C114" i="122"/>
  <c r="F114" i="122" s="1"/>
  <c r="E65" i="122"/>
  <c r="D65" i="122"/>
  <c r="C65" i="122"/>
  <c r="F65" i="122" s="1"/>
  <c r="E37" i="122"/>
  <c r="C37" i="122"/>
  <c r="E32" i="122"/>
  <c r="D32" i="122"/>
  <c r="C32" i="122"/>
  <c r="F32" i="122" s="1"/>
  <c r="E14" i="122"/>
  <c r="N80" i="135"/>
  <c r="N79" i="135"/>
  <c r="N78" i="135"/>
  <c r="N77" i="135"/>
  <c r="N76" i="135"/>
  <c r="N80" i="136"/>
  <c r="N79" i="136"/>
  <c r="N78" i="136"/>
  <c r="N77" i="136"/>
  <c r="N76" i="136"/>
  <c r="N80" i="137"/>
  <c r="N79" i="137"/>
  <c r="N78" i="137"/>
  <c r="N77" i="137"/>
  <c r="N76" i="137"/>
  <c r="N48" i="135"/>
  <c r="N47" i="135"/>
  <c r="N48" i="137"/>
  <c r="N47" i="137"/>
  <c r="N48" i="136"/>
  <c r="N47" i="136"/>
  <c r="N100" i="135"/>
  <c r="N99" i="135"/>
  <c r="N98" i="135"/>
  <c r="N100" i="137"/>
  <c r="N99" i="137"/>
  <c r="N98" i="137"/>
  <c r="N98" i="136"/>
  <c r="N60" i="136"/>
  <c r="N59" i="136"/>
  <c r="N60" i="137"/>
  <c r="N59" i="137"/>
  <c r="N60" i="135"/>
  <c r="N59" i="135"/>
  <c r="I11" i="136"/>
  <c r="J11" i="136"/>
  <c r="K11" i="136"/>
  <c r="L11" i="136"/>
  <c r="L111" i="136"/>
  <c r="K111" i="136"/>
  <c r="J111" i="136"/>
  <c r="I111" i="136"/>
  <c r="H111" i="136"/>
  <c r="G111" i="136"/>
  <c r="F111" i="136"/>
  <c r="E111" i="136"/>
  <c r="D111" i="136"/>
  <c r="C111" i="136"/>
  <c r="L102" i="136"/>
  <c r="M100" i="121"/>
  <c r="L100" i="121"/>
  <c r="K100" i="121"/>
  <c r="J100" i="121"/>
  <c r="I100" i="121"/>
  <c r="G100" i="121"/>
  <c r="F100" i="121"/>
  <c r="E100" i="121"/>
  <c r="D100" i="121"/>
  <c r="C100" i="121"/>
  <c r="B100" i="121"/>
  <c r="M86" i="121"/>
  <c r="L86" i="121"/>
  <c r="K86" i="121"/>
  <c r="J86" i="121"/>
  <c r="I82" i="136"/>
  <c r="H86" i="121"/>
  <c r="G86" i="121"/>
  <c r="F86" i="121"/>
  <c r="E86" i="121"/>
  <c r="D86" i="121"/>
  <c r="C86" i="121"/>
  <c r="B86" i="121"/>
  <c r="J73" i="136"/>
  <c r="L62" i="136"/>
  <c r="K62" i="136"/>
  <c r="J62" i="136"/>
  <c r="I62" i="136"/>
  <c r="G62" i="136"/>
  <c r="M49" i="136"/>
  <c r="L49" i="136"/>
  <c r="K61" i="121"/>
  <c r="J61" i="121"/>
  <c r="I61" i="121"/>
  <c r="H61" i="121"/>
  <c r="G61" i="121"/>
  <c r="F61" i="121"/>
  <c r="E61" i="121"/>
  <c r="D61" i="121"/>
  <c r="C61" i="121"/>
  <c r="B61" i="121"/>
  <c r="J49" i="136"/>
  <c r="G34" i="136"/>
  <c r="N10" i="136"/>
  <c r="F5" i="136"/>
  <c r="E5" i="136"/>
  <c r="D5" i="136"/>
  <c r="C5" i="136"/>
  <c r="G5" i="136"/>
  <c r="G65" i="136"/>
  <c r="M5" i="136"/>
  <c r="L5" i="136"/>
  <c r="J34" i="136"/>
  <c r="H11" i="136"/>
  <c r="N10" i="137"/>
  <c r="N10" i="135"/>
  <c r="K5" i="136"/>
  <c r="J5" i="136"/>
  <c r="I5" i="136"/>
  <c r="H5" i="136"/>
  <c r="M5" i="137"/>
  <c r="L5" i="137"/>
  <c r="K5" i="137"/>
  <c r="J5" i="137"/>
  <c r="I5" i="137"/>
  <c r="H5" i="137"/>
  <c r="G5" i="137"/>
  <c r="F5" i="137"/>
  <c r="E5" i="137"/>
  <c r="D5" i="137"/>
  <c r="C5" i="137"/>
  <c r="G11" i="136"/>
  <c r="M11" i="137"/>
  <c r="L11" i="137"/>
  <c r="K11" i="137"/>
  <c r="J11" i="137"/>
  <c r="I11" i="137"/>
  <c r="H11" i="137"/>
  <c r="G11" i="137"/>
  <c r="F11" i="137"/>
  <c r="E11" i="137"/>
  <c r="D11" i="137"/>
  <c r="C11" i="137"/>
  <c r="M11" i="135"/>
  <c r="L11" i="135"/>
  <c r="K11" i="135"/>
  <c r="J11" i="135"/>
  <c r="I11" i="135"/>
  <c r="H11" i="135"/>
  <c r="G11" i="135"/>
  <c r="F11" i="135"/>
  <c r="E11" i="135"/>
  <c r="D11" i="135"/>
  <c r="C11" i="135"/>
  <c r="M29" i="136"/>
  <c r="L29" i="136"/>
  <c r="K29" i="136"/>
  <c r="J29" i="136"/>
  <c r="I29" i="136"/>
  <c r="H29" i="136"/>
  <c r="G29" i="136"/>
  <c r="M29" i="137"/>
  <c r="L29" i="137"/>
  <c r="K29" i="137"/>
  <c r="J29" i="137"/>
  <c r="I29" i="137"/>
  <c r="H29" i="137"/>
  <c r="G29" i="137"/>
  <c r="F29" i="137"/>
  <c r="E29" i="137"/>
  <c r="D29" i="137"/>
  <c r="C29" i="137"/>
  <c r="M29" i="135"/>
  <c r="L29" i="135"/>
  <c r="K29" i="135"/>
  <c r="J29" i="135"/>
  <c r="I29" i="135"/>
  <c r="H29" i="135"/>
  <c r="G29" i="135"/>
  <c r="F29" i="135"/>
  <c r="E29" i="135"/>
  <c r="D29" i="135"/>
  <c r="C29" i="135"/>
  <c r="M34" i="136"/>
  <c r="L34" i="136"/>
  <c r="K34" i="136"/>
  <c r="I34" i="136"/>
  <c r="M34" i="137"/>
  <c r="L34" i="137"/>
  <c r="K34" i="137"/>
  <c r="J34" i="137"/>
  <c r="I34" i="137"/>
  <c r="H34" i="137"/>
  <c r="G34" i="137"/>
  <c r="F34" i="137"/>
  <c r="E34" i="137"/>
  <c r="D34" i="137"/>
  <c r="C34" i="137"/>
  <c r="M34" i="135"/>
  <c r="L34" i="135"/>
  <c r="K34" i="135"/>
  <c r="J34" i="135"/>
  <c r="I34" i="135"/>
  <c r="H34" i="135"/>
  <c r="G34" i="135"/>
  <c r="F34" i="135"/>
  <c r="E34" i="135"/>
  <c r="D34" i="135"/>
  <c r="C34" i="135"/>
  <c r="M49" i="137"/>
  <c r="L49" i="137"/>
  <c r="K49" i="137"/>
  <c r="J49" i="137"/>
  <c r="I49" i="137"/>
  <c r="H49" i="137"/>
  <c r="G49" i="137"/>
  <c r="F49" i="137"/>
  <c r="E49" i="137"/>
  <c r="D49" i="137"/>
  <c r="C49" i="137"/>
  <c r="M49" i="135"/>
  <c r="L49" i="135"/>
  <c r="K49" i="135"/>
  <c r="J49" i="135"/>
  <c r="I49" i="135"/>
  <c r="H49" i="135"/>
  <c r="G49" i="135"/>
  <c r="F49" i="135"/>
  <c r="E49" i="135"/>
  <c r="D49" i="135"/>
  <c r="C49" i="135"/>
  <c r="M62" i="136"/>
  <c r="M62" i="137"/>
  <c r="L62" i="137"/>
  <c r="K62" i="137"/>
  <c r="J62" i="137"/>
  <c r="I62" i="137"/>
  <c r="H62" i="137"/>
  <c r="G62" i="137"/>
  <c r="F62" i="137"/>
  <c r="E62" i="137"/>
  <c r="D62" i="137"/>
  <c r="C62" i="137"/>
  <c r="M62" i="135"/>
  <c r="L62" i="135"/>
  <c r="K62" i="135"/>
  <c r="J62" i="135"/>
  <c r="I62" i="135"/>
  <c r="H62" i="135"/>
  <c r="G62" i="135"/>
  <c r="F62" i="135"/>
  <c r="E62" i="135"/>
  <c r="D62" i="135"/>
  <c r="C62" i="135"/>
  <c r="M65" i="136"/>
  <c r="K65" i="136"/>
  <c r="M65" i="137"/>
  <c r="L65" i="137"/>
  <c r="K65" i="137"/>
  <c r="J65" i="137"/>
  <c r="I65" i="137"/>
  <c r="H65" i="137"/>
  <c r="G65" i="137"/>
  <c r="F65" i="137"/>
  <c r="E65" i="137"/>
  <c r="D65" i="137"/>
  <c r="C65" i="137"/>
  <c r="M65" i="135"/>
  <c r="L65" i="135"/>
  <c r="K65" i="135"/>
  <c r="J65" i="135"/>
  <c r="I65" i="135"/>
  <c r="H65" i="135"/>
  <c r="G65" i="135"/>
  <c r="F65" i="135"/>
  <c r="E65" i="135"/>
  <c r="D65" i="135"/>
  <c r="C65" i="135"/>
  <c r="M73" i="136"/>
  <c r="K73" i="136"/>
  <c r="M73" i="137"/>
  <c r="L73" i="137"/>
  <c r="K73" i="137"/>
  <c r="J73" i="137"/>
  <c r="I73" i="137"/>
  <c r="H73" i="137"/>
  <c r="G73" i="137"/>
  <c r="F73" i="137"/>
  <c r="E73" i="137"/>
  <c r="D73" i="137"/>
  <c r="C73" i="137"/>
  <c r="M73" i="135"/>
  <c r="L73" i="135"/>
  <c r="K73" i="135"/>
  <c r="J73" i="135"/>
  <c r="I73" i="135"/>
  <c r="H73" i="135"/>
  <c r="G73" i="135"/>
  <c r="F73" i="135"/>
  <c r="E73" i="135"/>
  <c r="D73" i="135"/>
  <c r="C73" i="135"/>
  <c r="M82" i="137"/>
  <c r="L82" i="137"/>
  <c r="K82" i="137"/>
  <c r="J82" i="137"/>
  <c r="I82" i="137"/>
  <c r="H82" i="137"/>
  <c r="G82" i="137"/>
  <c r="F82" i="137"/>
  <c r="E82" i="137"/>
  <c r="D82" i="137"/>
  <c r="C82" i="137"/>
  <c r="M82" i="135"/>
  <c r="L82" i="135"/>
  <c r="K82" i="135"/>
  <c r="J82" i="135"/>
  <c r="I82" i="135"/>
  <c r="H82" i="135"/>
  <c r="G82" i="135"/>
  <c r="F82" i="135"/>
  <c r="E82" i="135"/>
  <c r="D82" i="135"/>
  <c r="C82" i="135"/>
  <c r="M102" i="136"/>
  <c r="K102" i="136"/>
  <c r="M102" i="137"/>
  <c r="L102" i="137"/>
  <c r="K102" i="137"/>
  <c r="J102" i="137"/>
  <c r="I102" i="137"/>
  <c r="H102" i="137"/>
  <c r="G102" i="137"/>
  <c r="F102" i="137"/>
  <c r="E102" i="137"/>
  <c r="D102" i="137"/>
  <c r="C102" i="137"/>
  <c r="M102" i="135"/>
  <c r="L102" i="135"/>
  <c r="K102" i="135"/>
  <c r="J102" i="135"/>
  <c r="I102" i="135"/>
  <c r="H102" i="135"/>
  <c r="G102" i="135"/>
  <c r="F102" i="135"/>
  <c r="E102" i="135"/>
  <c r="D102" i="135"/>
  <c r="C102" i="135"/>
  <c r="M111" i="136"/>
  <c r="M111" i="137"/>
  <c r="L111" i="137"/>
  <c r="K111" i="137"/>
  <c r="J111" i="137"/>
  <c r="I111" i="137"/>
  <c r="H111" i="137"/>
  <c r="G111" i="137"/>
  <c r="F111" i="137"/>
  <c r="E111" i="137"/>
  <c r="D111" i="137"/>
  <c r="C111" i="137"/>
  <c r="M111" i="121"/>
  <c r="L111" i="121"/>
  <c r="K111" i="121"/>
  <c r="J111" i="121"/>
  <c r="I111" i="121"/>
  <c r="H111" i="121"/>
  <c r="G111" i="121"/>
  <c r="F111" i="121"/>
  <c r="E111" i="121"/>
  <c r="D111" i="121"/>
  <c r="C111" i="121"/>
  <c r="M111" i="135"/>
  <c r="L111" i="135"/>
  <c r="K111" i="135"/>
  <c r="J111" i="135"/>
  <c r="I111" i="135"/>
  <c r="H111" i="135"/>
  <c r="G111" i="135"/>
  <c r="F111" i="135"/>
  <c r="E111" i="135"/>
  <c r="D111" i="135"/>
  <c r="C111" i="135"/>
  <c r="N64" i="135"/>
  <c r="N61" i="135"/>
  <c r="N58" i="135"/>
  <c r="N57" i="135"/>
  <c r="N56" i="135"/>
  <c r="N55" i="135"/>
  <c r="N54" i="135"/>
  <c r="N53" i="135"/>
  <c r="N52" i="135"/>
  <c r="N51" i="135"/>
  <c r="N50" i="135"/>
  <c r="N46" i="135"/>
  <c r="N45" i="135"/>
  <c r="N44" i="135"/>
  <c r="N43" i="135"/>
  <c r="N42" i="135"/>
  <c r="N41" i="135"/>
  <c r="N40" i="135"/>
  <c r="N39" i="135"/>
  <c r="N38" i="135"/>
  <c r="N37" i="135"/>
  <c r="N36" i="135"/>
  <c r="N35" i="135"/>
  <c r="N28" i="135"/>
  <c r="N27" i="135"/>
  <c r="N26" i="135"/>
  <c r="N25" i="135"/>
  <c r="N24" i="135"/>
  <c r="N23" i="135"/>
  <c r="N22" i="135"/>
  <c r="N21" i="135"/>
  <c r="N20" i="135"/>
  <c r="N19" i="135"/>
  <c r="N18" i="135"/>
  <c r="N17" i="135"/>
  <c r="N16" i="135"/>
  <c r="N15" i="135"/>
  <c r="N14" i="135"/>
  <c r="N13" i="135"/>
  <c r="N12" i="135"/>
  <c r="N8" i="135"/>
  <c r="L61" i="121" l="1"/>
  <c r="M82" i="136"/>
  <c r="K49" i="136"/>
  <c r="N40" i="121"/>
  <c r="N42" i="121"/>
  <c r="N44" i="121"/>
  <c r="N43" i="121"/>
  <c r="N41" i="121"/>
  <c r="N38" i="121"/>
  <c r="F82" i="121"/>
  <c r="N100" i="121"/>
  <c r="H82" i="121"/>
  <c r="M61" i="121"/>
  <c r="N61" i="121" s="1"/>
  <c r="I86" i="121"/>
  <c r="N86" i="121" s="1"/>
  <c r="E82" i="121"/>
  <c r="L82" i="121"/>
  <c r="G82" i="121"/>
  <c r="D82" i="121"/>
  <c r="J82" i="121"/>
  <c r="K82" i="121"/>
  <c r="C82" i="121"/>
  <c r="C105" i="122"/>
  <c r="F105" i="122" s="1"/>
  <c r="C85" i="122"/>
  <c r="F77" i="122"/>
  <c r="F69" i="122"/>
  <c r="C52" i="122"/>
  <c r="C14" i="122"/>
  <c r="F14" i="122" s="1"/>
  <c r="E116" i="122"/>
  <c r="C8" i="122"/>
  <c r="C116" i="122" s="1"/>
  <c r="M82" i="121"/>
  <c r="L65" i="136"/>
  <c r="N99" i="136"/>
  <c r="N100" i="136"/>
  <c r="D103" i="122" s="1"/>
  <c r="F103" i="122" s="1"/>
  <c r="I73" i="136"/>
  <c r="G73" i="136"/>
  <c r="H73" i="136"/>
  <c r="J82" i="136"/>
  <c r="I102" i="136"/>
  <c r="H82" i="136"/>
  <c r="I49" i="136"/>
  <c r="I65" i="136"/>
  <c r="G49" i="136"/>
  <c r="G82" i="136"/>
  <c r="J113" i="137"/>
  <c r="N49" i="135"/>
  <c r="N34" i="135"/>
  <c r="H49" i="136"/>
  <c r="K113" i="137"/>
  <c r="N11" i="135"/>
  <c r="L113" i="137"/>
  <c r="M113" i="137"/>
  <c r="J65" i="136"/>
  <c r="J102" i="136"/>
  <c r="F113" i="137"/>
  <c r="G102" i="136"/>
  <c r="C113" i="137"/>
  <c r="K82" i="136"/>
  <c r="H65" i="136"/>
  <c r="I113" i="137"/>
  <c r="L73" i="136"/>
  <c r="L82" i="136"/>
  <c r="H102" i="136"/>
  <c r="D113" i="137"/>
  <c r="H113" i="137"/>
  <c r="H62" i="136"/>
  <c r="M11" i="136"/>
  <c r="M113" i="136" s="1"/>
  <c r="F102" i="136"/>
  <c r="C102" i="136"/>
  <c r="E102" i="136"/>
  <c r="D102" i="136"/>
  <c r="D82" i="136"/>
  <c r="E82" i="136"/>
  <c r="C82" i="136"/>
  <c r="F82" i="136"/>
  <c r="F73" i="136"/>
  <c r="C73" i="136"/>
  <c r="E73" i="136"/>
  <c r="D73" i="136"/>
  <c r="D65" i="136"/>
  <c r="C65" i="136"/>
  <c r="E65" i="136"/>
  <c r="F65" i="136"/>
  <c r="C62" i="136"/>
  <c r="D62" i="136"/>
  <c r="F62" i="136"/>
  <c r="E62" i="136"/>
  <c r="C49" i="136"/>
  <c r="D49" i="136"/>
  <c r="E49" i="136"/>
  <c r="F49" i="136"/>
  <c r="F34" i="136"/>
  <c r="D34" i="136"/>
  <c r="E34" i="136"/>
  <c r="H34" i="136"/>
  <c r="C34" i="136"/>
  <c r="C29" i="136"/>
  <c r="D29" i="136"/>
  <c r="E29" i="136"/>
  <c r="F29" i="136"/>
  <c r="C11" i="136"/>
  <c r="D11" i="136"/>
  <c r="E11" i="136"/>
  <c r="F11" i="136"/>
  <c r="E113" i="137"/>
  <c r="G113" i="137"/>
  <c r="K113" i="136" l="1"/>
  <c r="I82" i="121"/>
  <c r="I113" i="136"/>
  <c r="G113" i="136"/>
  <c r="J113" i="136"/>
  <c r="H113" i="136"/>
  <c r="L113" i="136"/>
  <c r="C113" i="136"/>
  <c r="D113" i="136"/>
  <c r="E113" i="136"/>
  <c r="F113" i="136"/>
  <c r="M5" i="135"/>
  <c r="M113" i="135" s="1"/>
  <c r="K5" i="135"/>
  <c r="K113" i="135" s="1"/>
  <c r="J5" i="135"/>
  <c r="J113" i="135" s="1"/>
  <c r="I5" i="135"/>
  <c r="I113" i="135" s="1"/>
  <c r="H5" i="135"/>
  <c r="H113" i="135" s="1"/>
  <c r="F5" i="135"/>
  <c r="F113" i="135" s="1"/>
  <c r="E5" i="135"/>
  <c r="E113" i="135" s="1"/>
  <c r="H17" i="60"/>
  <c r="G17" i="60"/>
  <c r="H16" i="60"/>
  <c r="G16" i="60"/>
  <c r="H14" i="60"/>
  <c r="G14" i="60"/>
  <c r="H13" i="60"/>
  <c r="G13" i="60"/>
  <c r="H12" i="60"/>
  <c r="G12" i="60"/>
  <c r="H11" i="60"/>
  <c r="G11" i="60"/>
  <c r="L5" i="135" l="1"/>
  <c r="L113" i="135" s="1"/>
  <c r="C5" i="135"/>
  <c r="C113" i="135" s="1"/>
  <c r="D5" i="135"/>
  <c r="D113" i="135" s="1"/>
  <c r="G5" i="135"/>
  <c r="G113" i="135" s="1"/>
  <c r="D26" i="58"/>
  <c r="N18" i="97" l="1"/>
  <c r="N17" i="97"/>
  <c r="N16" i="97"/>
  <c r="N15" i="97"/>
  <c r="N14" i="97"/>
  <c r="N13" i="97"/>
  <c r="N12" i="97"/>
  <c r="N11" i="97"/>
  <c r="N10" i="97"/>
  <c r="N9" i="97"/>
  <c r="N8" i="97"/>
  <c r="N7" i="97"/>
  <c r="N6" i="97"/>
  <c r="N5" i="97"/>
  <c r="M19" i="97"/>
  <c r="L19" i="97"/>
  <c r="K19" i="97"/>
  <c r="J19" i="97"/>
  <c r="I19" i="97"/>
  <c r="H19" i="97"/>
  <c r="G19" i="97"/>
  <c r="F19" i="97"/>
  <c r="E19" i="97"/>
  <c r="D19" i="97"/>
  <c r="C19" i="97"/>
  <c r="B11" i="136" l="1"/>
  <c r="B11" i="137"/>
  <c r="B11" i="135"/>
  <c r="D17" i="58" l="1"/>
  <c r="N110" i="137" l="1"/>
  <c r="B111" i="121"/>
  <c r="M65" i="121"/>
  <c r="L65" i="121"/>
  <c r="D65" i="121"/>
  <c r="C65" i="121"/>
  <c r="M62" i="121"/>
  <c r="L62" i="121"/>
  <c r="K62" i="121"/>
  <c r="I62" i="121"/>
  <c r="H62" i="121"/>
  <c r="G62" i="121"/>
  <c r="D62" i="121"/>
  <c r="C62" i="121"/>
  <c r="B62" i="121"/>
  <c r="B49" i="121"/>
  <c r="D34" i="121"/>
  <c r="M29" i="121"/>
  <c r="L29" i="121"/>
  <c r="J29" i="121"/>
  <c r="D29" i="121"/>
  <c r="C29" i="121"/>
  <c r="M11" i="121"/>
  <c r="L11" i="121"/>
  <c r="D11" i="121"/>
  <c r="C11" i="121"/>
  <c r="N110" i="136"/>
  <c r="N110" i="135"/>
  <c r="E11" i="121" l="1"/>
  <c r="F11" i="121"/>
  <c r="E65" i="121"/>
  <c r="F62" i="121"/>
  <c r="J62" i="121"/>
  <c r="H65" i="121"/>
  <c r="K65" i="121"/>
  <c r="E62" i="121"/>
  <c r="F65" i="121"/>
  <c r="I65" i="121"/>
  <c r="G65" i="121"/>
  <c r="J65" i="121"/>
  <c r="K29" i="121"/>
  <c r="F29" i="121"/>
  <c r="H29" i="121"/>
  <c r="E29" i="121"/>
  <c r="G29" i="121"/>
  <c r="I29" i="121"/>
  <c r="H11" i="121"/>
  <c r="K11" i="121"/>
  <c r="J11" i="121"/>
  <c r="G11" i="121"/>
  <c r="I11" i="121"/>
  <c r="K34" i="121"/>
  <c r="D49" i="121"/>
  <c r="C34" i="121"/>
  <c r="C49" i="121"/>
  <c r="E49" i="121"/>
  <c r="E34" i="121"/>
  <c r="I49" i="121"/>
  <c r="M49" i="121"/>
  <c r="M34" i="121"/>
  <c r="L49" i="121"/>
  <c r="J34" i="121"/>
  <c r="H49" i="121"/>
  <c r="L34" i="121"/>
  <c r="G34" i="121"/>
  <c r="I34" i="121"/>
  <c r="F34" i="121"/>
  <c r="F49" i="121"/>
  <c r="G49" i="121"/>
  <c r="J49" i="121"/>
  <c r="K49" i="121"/>
  <c r="H34" i="121"/>
  <c r="N102" i="121"/>
  <c r="N111" i="121"/>
  <c r="B73" i="121"/>
  <c r="B34" i="121"/>
  <c r="B102" i="121"/>
  <c r="B65" i="121"/>
  <c r="B11" i="121"/>
  <c r="N65" i="121" l="1"/>
  <c r="N62" i="121"/>
  <c r="N73" i="121"/>
  <c r="N82" i="121"/>
  <c r="N49" i="121"/>
  <c r="B102" i="136"/>
  <c r="B102" i="137"/>
  <c r="B102" i="135"/>
  <c r="N64" i="136" l="1"/>
  <c r="N64" i="137"/>
  <c r="B62" i="136"/>
  <c r="B62" i="137"/>
  <c r="B62" i="135"/>
  <c r="B49" i="136"/>
  <c r="B49" i="137"/>
  <c r="B49" i="135"/>
  <c r="N61" i="136"/>
  <c r="D64" i="122" s="1"/>
  <c r="N61" i="137"/>
  <c r="B34" i="136"/>
  <c r="B34" i="137"/>
  <c r="B34" i="135"/>
  <c r="N28" i="136"/>
  <c r="N27" i="136"/>
  <c r="N26" i="136"/>
  <c r="N28" i="137"/>
  <c r="N27" i="137"/>
  <c r="N26" i="137"/>
  <c r="F64" i="122" l="1"/>
  <c r="D52" i="122"/>
  <c r="J6" i="54"/>
  <c r="D29" i="58"/>
  <c r="D28" i="58"/>
  <c r="D27" i="58"/>
  <c r="F52" i="122" l="1"/>
  <c r="M6" i="121"/>
  <c r="M5" i="121" s="1"/>
  <c r="M113" i="121" s="1"/>
  <c r="L6" i="121"/>
  <c r="L5" i="121" s="1"/>
  <c r="L113" i="121" s="1"/>
  <c r="K6" i="121"/>
  <c r="K5" i="121" s="1"/>
  <c r="K113" i="121" s="1"/>
  <c r="J6" i="121"/>
  <c r="J5" i="121" s="1"/>
  <c r="J113" i="121" s="1"/>
  <c r="I6" i="121"/>
  <c r="I5" i="121" s="1"/>
  <c r="I113" i="121" s="1"/>
  <c r="H6" i="121"/>
  <c r="H5" i="121" s="1"/>
  <c r="H113" i="121" s="1"/>
  <c r="G6" i="121"/>
  <c r="G5" i="121" s="1"/>
  <c r="G113" i="121" s="1"/>
  <c r="F6" i="121"/>
  <c r="F5" i="121" s="1"/>
  <c r="F113" i="121" s="1"/>
  <c r="E6" i="121"/>
  <c r="E5" i="121" s="1"/>
  <c r="E113" i="121" s="1"/>
  <c r="D6" i="121"/>
  <c r="D5" i="121" s="1"/>
  <c r="D113" i="121" s="1"/>
  <c r="C6" i="121"/>
  <c r="C5" i="121" s="1"/>
  <c r="C113" i="121" s="1"/>
  <c r="N112" i="137"/>
  <c r="N111" i="137" s="1"/>
  <c r="N109" i="137"/>
  <c r="N108" i="137"/>
  <c r="N107" i="137"/>
  <c r="N106" i="137"/>
  <c r="N105" i="137"/>
  <c r="N104" i="137"/>
  <c r="N101" i="137"/>
  <c r="N97" i="137"/>
  <c r="N96" i="137"/>
  <c r="N95" i="137"/>
  <c r="N94" i="137"/>
  <c r="N93" i="137"/>
  <c r="N92" i="137"/>
  <c r="N91" i="137"/>
  <c r="N90" i="137"/>
  <c r="N89" i="137"/>
  <c r="N88" i="137"/>
  <c r="N87" i="137"/>
  <c r="N86" i="137"/>
  <c r="N85" i="137"/>
  <c r="N84" i="137"/>
  <c r="N81" i="137"/>
  <c r="N75" i="137"/>
  <c r="N72" i="137"/>
  <c r="N71" i="137"/>
  <c r="N70" i="137"/>
  <c r="N69" i="137"/>
  <c r="N68" i="137"/>
  <c r="N67" i="137"/>
  <c r="N58" i="137"/>
  <c r="N57" i="137"/>
  <c r="N56" i="137"/>
  <c r="N55" i="137"/>
  <c r="N54" i="137"/>
  <c r="N53" i="137"/>
  <c r="N52" i="137"/>
  <c r="N51" i="137"/>
  <c r="N46" i="137"/>
  <c r="N45" i="137"/>
  <c r="N44" i="137"/>
  <c r="N43" i="137"/>
  <c r="N42" i="137"/>
  <c r="N41" i="137"/>
  <c r="N40" i="137"/>
  <c r="N39" i="137"/>
  <c r="N38" i="137"/>
  <c r="N37" i="137"/>
  <c r="N36" i="137"/>
  <c r="N33" i="137"/>
  <c r="N32" i="137"/>
  <c r="N31" i="137"/>
  <c r="N25" i="137"/>
  <c r="N24" i="137"/>
  <c r="N23" i="137"/>
  <c r="N22" i="137"/>
  <c r="N21" i="137"/>
  <c r="N20" i="137"/>
  <c r="N19" i="137"/>
  <c r="N18" i="137"/>
  <c r="N17" i="137"/>
  <c r="N16" i="137"/>
  <c r="N15" i="137"/>
  <c r="N14" i="137"/>
  <c r="N13" i="137"/>
  <c r="N12" i="137"/>
  <c r="N9" i="137"/>
  <c r="N8" i="137"/>
  <c r="N7" i="137"/>
  <c r="N6" i="137"/>
  <c r="N109" i="136"/>
  <c r="N108" i="136"/>
  <c r="N107" i="136"/>
  <c r="N106" i="136"/>
  <c r="N105" i="136"/>
  <c r="N104" i="136"/>
  <c r="N101" i="136"/>
  <c r="N97" i="136"/>
  <c r="N96" i="136"/>
  <c r="N95" i="136"/>
  <c r="N94" i="136"/>
  <c r="N93" i="136"/>
  <c r="N92" i="136"/>
  <c r="N91" i="136"/>
  <c r="N90" i="136"/>
  <c r="N89" i="136"/>
  <c r="N88" i="136"/>
  <c r="N87" i="136"/>
  <c r="N86" i="136"/>
  <c r="D89" i="122" s="1"/>
  <c r="N85" i="136"/>
  <c r="N84" i="136"/>
  <c r="N81" i="136"/>
  <c r="N75" i="136"/>
  <c r="N72" i="136"/>
  <c r="N71" i="136"/>
  <c r="N70" i="136"/>
  <c r="N69" i="136"/>
  <c r="N68" i="136"/>
  <c r="N67" i="136"/>
  <c r="N66" i="136"/>
  <c r="N58" i="136"/>
  <c r="N57" i="136"/>
  <c r="N56" i="136"/>
  <c r="N55" i="136"/>
  <c r="N54" i="136"/>
  <c r="N53" i="136"/>
  <c r="N52" i="136"/>
  <c r="N51" i="136"/>
  <c r="N46" i="136"/>
  <c r="N45" i="136"/>
  <c r="D48" i="122" s="1"/>
  <c r="F48" i="122" s="1"/>
  <c r="N44" i="136"/>
  <c r="D47" i="122" s="1"/>
  <c r="F47" i="122" s="1"/>
  <c r="N43" i="136"/>
  <c r="D46" i="122" s="1"/>
  <c r="F46" i="122" s="1"/>
  <c r="N42" i="136"/>
  <c r="D45" i="122" s="1"/>
  <c r="F45" i="122" s="1"/>
  <c r="N41" i="136"/>
  <c r="D44" i="122" s="1"/>
  <c r="F44" i="122" s="1"/>
  <c r="N40" i="136"/>
  <c r="D43" i="122" s="1"/>
  <c r="F43" i="122" s="1"/>
  <c r="N39" i="136"/>
  <c r="D42" i="122" s="1"/>
  <c r="F42" i="122" s="1"/>
  <c r="N38" i="136"/>
  <c r="D41" i="122" s="1"/>
  <c r="N37" i="136"/>
  <c r="N36" i="136"/>
  <c r="N33" i="136"/>
  <c r="N32" i="136"/>
  <c r="N31" i="136"/>
  <c r="N25" i="136"/>
  <c r="N24" i="136"/>
  <c r="N23" i="136"/>
  <c r="N22" i="136"/>
  <c r="N21" i="136"/>
  <c r="N20" i="136"/>
  <c r="N19" i="136"/>
  <c r="N18" i="136"/>
  <c r="N17" i="136"/>
  <c r="N16" i="136"/>
  <c r="N15" i="136"/>
  <c r="N14" i="136"/>
  <c r="N13" i="136"/>
  <c r="N12" i="136"/>
  <c r="N9" i="136"/>
  <c r="N8" i="136"/>
  <c r="N7" i="136"/>
  <c r="N6" i="136"/>
  <c r="N109" i="135"/>
  <c r="N108" i="135"/>
  <c r="N107" i="135"/>
  <c r="N106" i="135"/>
  <c r="N105" i="135"/>
  <c r="N104" i="135"/>
  <c r="N101" i="135"/>
  <c r="N97" i="135"/>
  <c r="N96" i="135"/>
  <c r="N95" i="135"/>
  <c r="N94" i="135"/>
  <c r="N93" i="135"/>
  <c r="N92" i="135"/>
  <c r="N91" i="135"/>
  <c r="N90" i="135"/>
  <c r="N89" i="135"/>
  <c r="N88" i="135"/>
  <c r="N87" i="135"/>
  <c r="N86" i="135"/>
  <c r="N85" i="135"/>
  <c r="N84" i="135"/>
  <c r="N81" i="135"/>
  <c r="N75" i="135"/>
  <c r="N72" i="135"/>
  <c r="N71" i="135"/>
  <c r="N70" i="135"/>
  <c r="N69" i="135"/>
  <c r="N68" i="135"/>
  <c r="N67" i="135"/>
  <c r="N33" i="135"/>
  <c r="N32" i="135"/>
  <c r="N31" i="135"/>
  <c r="N9" i="135"/>
  <c r="N7" i="135"/>
  <c r="B82" i="136"/>
  <c r="N83" i="136" s="1"/>
  <c r="B82" i="137"/>
  <c r="N83" i="137" s="1"/>
  <c r="B82" i="135"/>
  <c r="B65" i="135"/>
  <c r="N66" i="135" s="1"/>
  <c r="B65" i="137"/>
  <c r="N66" i="137" s="1"/>
  <c r="B65" i="136"/>
  <c r="B111" i="137"/>
  <c r="N103" i="137"/>
  <c r="B73" i="137"/>
  <c r="N74" i="137" s="1"/>
  <c r="N63" i="137"/>
  <c r="N62" i="137" s="1"/>
  <c r="N50" i="137"/>
  <c r="N35" i="137"/>
  <c r="B29" i="137"/>
  <c r="N30" i="137" s="1"/>
  <c r="B5" i="137"/>
  <c r="B111" i="136"/>
  <c r="N103" i="136"/>
  <c r="B73" i="136"/>
  <c r="N74" i="136" s="1"/>
  <c r="N63" i="136"/>
  <c r="N62" i="136" s="1"/>
  <c r="N50" i="136"/>
  <c r="N35" i="136"/>
  <c r="B29" i="136"/>
  <c r="N30" i="136" s="1"/>
  <c r="B5" i="136"/>
  <c r="N6" i="135"/>
  <c r="B29" i="135"/>
  <c r="N30" i="135" s="1"/>
  <c r="D34" i="40"/>
  <c r="C34" i="40"/>
  <c r="B34" i="40"/>
  <c r="F41" i="122" l="1"/>
  <c r="D37" i="122"/>
  <c r="F37" i="122" s="1"/>
  <c r="D85" i="122"/>
  <c r="F89" i="122"/>
  <c r="N73" i="136"/>
  <c r="N102" i="136"/>
  <c r="N102" i="137"/>
  <c r="N49" i="136"/>
  <c r="N82" i="137"/>
  <c r="N29" i="137"/>
  <c r="N65" i="135"/>
  <c r="N34" i="137"/>
  <c r="N29" i="135"/>
  <c r="N49" i="137"/>
  <c r="N65" i="137"/>
  <c r="N11" i="137"/>
  <c r="N5" i="137"/>
  <c r="N73" i="137"/>
  <c r="N82" i="136"/>
  <c r="N65" i="136"/>
  <c r="N34" i="136"/>
  <c r="N29" i="136"/>
  <c r="N11" i="136"/>
  <c r="N5" i="136"/>
  <c r="N5" i="135"/>
  <c r="N112" i="136"/>
  <c r="N111" i="136" s="1"/>
  <c r="B113" i="137"/>
  <c r="B113" i="136"/>
  <c r="N11" i="121"/>
  <c r="N29" i="121"/>
  <c r="B29" i="121"/>
  <c r="N34" i="121"/>
  <c r="E34" i="40"/>
  <c r="B5" i="121"/>
  <c r="N6" i="121"/>
  <c r="N5" i="121" s="1"/>
  <c r="F85" i="122" l="1"/>
  <c r="D116" i="122"/>
  <c r="F116" i="122" s="1"/>
  <c r="B29" i="1" s="1"/>
  <c r="N113" i="137"/>
  <c r="N113" i="136"/>
  <c r="N113" i="121"/>
  <c r="I18" i="124"/>
  <c r="H18" i="124"/>
  <c r="G18" i="124"/>
  <c r="F18" i="124"/>
  <c r="E18" i="124"/>
  <c r="D18" i="124"/>
  <c r="C18" i="124"/>
  <c r="B18" i="124"/>
  <c r="J17" i="124"/>
  <c r="J16" i="124"/>
  <c r="J15" i="124"/>
  <c r="J14" i="124"/>
  <c r="J13" i="124"/>
  <c r="J12" i="124"/>
  <c r="J11" i="124"/>
  <c r="J10" i="124"/>
  <c r="J9" i="124"/>
  <c r="J8" i="124"/>
  <c r="J7" i="124"/>
  <c r="J6" i="124"/>
  <c r="I35" i="124"/>
  <c r="H35" i="124"/>
  <c r="G35" i="124"/>
  <c r="F35" i="124"/>
  <c r="E35" i="124"/>
  <c r="D35" i="124"/>
  <c r="C35" i="124"/>
  <c r="B35" i="124"/>
  <c r="J34" i="124"/>
  <c r="J33" i="124"/>
  <c r="J32" i="124"/>
  <c r="J31" i="124"/>
  <c r="J30" i="124"/>
  <c r="J29" i="124"/>
  <c r="J28" i="124"/>
  <c r="J27" i="124"/>
  <c r="J26" i="124"/>
  <c r="J25" i="124"/>
  <c r="J24" i="124"/>
  <c r="J23" i="124"/>
  <c r="I18" i="48"/>
  <c r="H18" i="48"/>
  <c r="G18" i="48"/>
  <c r="F18" i="48"/>
  <c r="E18" i="48"/>
  <c r="D18" i="48"/>
  <c r="C18" i="48"/>
  <c r="B18" i="48"/>
  <c r="J17" i="48"/>
  <c r="J16" i="48"/>
  <c r="J15" i="48"/>
  <c r="J14" i="48"/>
  <c r="J13" i="48"/>
  <c r="J12" i="48"/>
  <c r="J11" i="48"/>
  <c r="J10" i="48"/>
  <c r="J9" i="48"/>
  <c r="J8" i="48"/>
  <c r="J7" i="48"/>
  <c r="J6" i="48"/>
  <c r="I35" i="48"/>
  <c r="H35" i="48"/>
  <c r="G35" i="48"/>
  <c r="F35" i="48"/>
  <c r="E35" i="48"/>
  <c r="D35" i="48"/>
  <c r="C35" i="48"/>
  <c r="B35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I18" i="148"/>
  <c r="H18" i="148"/>
  <c r="G18" i="148"/>
  <c r="F18" i="148"/>
  <c r="E18" i="148"/>
  <c r="D18" i="148"/>
  <c r="C18" i="148"/>
  <c r="B18" i="148"/>
  <c r="J17" i="148"/>
  <c r="J16" i="148"/>
  <c r="J15" i="148"/>
  <c r="J14" i="148"/>
  <c r="J13" i="148"/>
  <c r="J12" i="148"/>
  <c r="J11" i="148"/>
  <c r="J10" i="148"/>
  <c r="J9" i="148"/>
  <c r="J8" i="148"/>
  <c r="J7" i="148"/>
  <c r="J6" i="148"/>
  <c r="J18" i="124" l="1"/>
  <c r="M20" i="46"/>
  <c r="J18" i="148"/>
  <c r="J35" i="48"/>
  <c r="J18" i="48"/>
  <c r="J35" i="124"/>
  <c r="I17" i="139"/>
  <c r="H17" i="139"/>
  <c r="G17" i="139"/>
  <c r="F17" i="139"/>
  <c r="E17" i="139"/>
  <c r="D17" i="139"/>
  <c r="C17" i="139"/>
  <c r="B17" i="139"/>
  <c r="J16" i="139"/>
  <c r="J15" i="139"/>
  <c r="J14" i="139"/>
  <c r="J13" i="139"/>
  <c r="J12" i="139"/>
  <c r="J11" i="139"/>
  <c r="J10" i="139"/>
  <c r="J9" i="139"/>
  <c r="J8" i="139"/>
  <c r="J7" i="139"/>
  <c r="J6" i="139"/>
  <c r="J5" i="139"/>
  <c r="R17" i="101"/>
  <c r="R16" i="101"/>
  <c r="R15" i="101"/>
  <c r="R14" i="101"/>
  <c r="R13" i="101"/>
  <c r="R12" i="101"/>
  <c r="R11" i="101"/>
  <c r="R16" i="105"/>
  <c r="R15" i="105"/>
  <c r="R14" i="105"/>
  <c r="R13" i="105"/>
  <c r="R18" i="104"/>
  <c r="R17" i="104"/>
  <c r="R16" i="104"/>
  <c r="R18" i="103"/>
  <c r="R17" i="103"/>
  <c r="R16" i="103"/>
  <c r="R15" i="103"/>
  <c r="R14" i="103"/>
  <c r="R13" i="103"/>
  <c r="R12" i="103"/>
  <c r="R11" i="103"/>
  <c r="R10" i="103"/>
  <c r="R9" i="103"/>
  <c r="R18" i="102"/>
  <c r="R17" i="102"/>
  <c r="R16" i="102"/>
  <c r="R18" i="75"/>
  <c r="R17" i="75"/>
  <c r="R16" i="75"/>
  <c r="R15" i="75"/>
  <c r="R14" i="75"/>
  <c r="N18" i="98"/>
  <c r="N17" i="98"/>
  <c r="N16" i="98"/>
  <c r="N15" i="98"/>
  <c r="N14" i="98"/>
  <c r="N13" i="98"/>
  <c r="N12" i="98"/>
  <c r="N11" i="98"/>
  <c r="N10" i="98"/>
  <c r="N9" i="98"/>
  <c r="N8" i="98"/>
  <c r="N7" i="98"/>
  <c r="N6" i="98"/>
  <c r="N18" i="96"/>
  <c r="N17" i="96"/>
  <c r="N16" i="96"/>
  <c r="N15" i="96"/>
  <c r="N18" i="95"/>
  <c r="N17" i="95"/>
  <c r="N16" i="95"/>
  <c r="N15" i="95"/>
  <c r="N14" i="95"/>
  <c r="N13" i="95"/>
  <c r="N12" i="95"/>
  <c r="N11" i="95"/>
  <c r="N10" i="95"/>
  <c r="N9" i="95"/>
  <c r="N8" i="95"/>
  <c r="N7" i="95"/>
  <c r="N6" i="95"/>
  <c r="N18" i="94"/>
  <c r="N16" i="94"/>
  <c r="J17" i="139" l="1"/>
  <c r="M19" i="113"/>
  <c r="L19" i="113"/>
  <c r="K19" i="113"/>
  <c r="J19" i="113"/>
  <c r="I19" i="113"/>
  <c r="H19" i="113"/>
  <c r="G19" i="113"/>
  <c r="F19" i="113"/>
  <c r="E19" i="113"/>
  <c r="D19" i="113"/>
  <c r="C19" i="113"/>
  <c r="N18" i="113"/>
  <c r="N17" i="113"/>
  <c r="N16" i="113"/>
  <c r="N15" i="113"/>
  <c r="N14" i="113"/>
  <c r="N13" i="113"/>
  <c r="N12" i="113"/>
  <c r="N11" i="113"/>
  <c r="N10" i="113"/>
  <c r="N9" i="113"/>
  <c r="N8" i="113"/>
  <c r="N7" i="113"/>
  <c r="N6" i="113"/>
  <c r="M37" i="112"/>
  <c r="L37" i="112"/>
  <c r="K37" i="112"/>
  <c r="J37" i="112"/>
  <c r="I37" i="112"/>
  <c r="H37" i="112"/>
  <c r="G37" i="112"/>
  <c r="F37" i="112"/>
  <c r="E37" i="112"/>
  <c r="D37" i="112"/>
  <c r="C37" i="112"/>
  <c r="N36" i="112"/>
  <c r="N35" i="112"/>
  <c r="N34" i="112"/>
  <c r="N33" i="112"/>
  <c r="N32" i="112"/>
  <c r="N31" i="112"/>
  <c r="N30" i="112"/>
  <c r="N29" i="112"/>
  <c r="N28" i="112"/>
  <c r="N27" i="112"/>
  <c r="N26" i="112"/>
  <c r="N25" i="112"/>
  <c r="N24" i="112"/>
  <c r="M19" i="112"/>
  <c r="L19" i="112"/>
  <c r="K19" i="112"/>
  <c r="J19" i="112"/>
  <c r="I19" i="112"/>
  <c r="H19" i="112"/>
  <c r="G19" i="112"/>
  <c r="F19" i="112"/>
  <c r="E19" i="112"/>
  <c r="D19" i="112"/>
  <c r="C19" i="112"/>
  <c r="N18" i="112"/>
  <c r="N17" i="112"/>
  <c r="N16" i="112"/>
  <c r="N15" i="112"/>
  <c r="N14" i="112"/>
  <c r="N13" i="112"/>
  <c r="N12" i="112"/>
  <c r="N11" i="112"/>
  <c r="N10" i="112"/>
  <c r="N9" i="112"/>
  <c r="N8" i="112"/>
  <c r="N7" i="112"/>
  <c r="N6" i="112"/>
  <c r="N36" i="111"/>
  <c r="N35" i="111"/>
  <c r="N34" i="111"/>
  <c r="N33" i="111"/>
  <c r="N32" i="111"/>
  <c r="N31" i="111"/>
  <c r="N30" i="111"/>
  <c r="N29" i="111"/>
  <c r="N28" i="111"/>
  <c r="N27" i="111"/>
  <c r="N26" i="111"/>
  <c r="N25" i="111"/>
  <c r="N24" i="111"/>
  <c r="N18" i="111"/>
  <c r="N17" i="111"/>
  <c r="N16" i="111"/>
  <c r="N15" i="111"/>
  <c r="N14" i="111"/>
  <c r="N13" i="111"/>
  <c r="N12" i="111"/>
  <c r="N11" i="111"/>
  <c r="N10" i="111"/>
  <c r="N9" i="111"/>
  <c r="N8" i="111"/>
  <c r="N7" i="111"/>
  <c r="N6" i="111"/>
  <c r="N37" i="110"/>
  <c r="N36" i="110"/>
  <c r="N35" i="110"/>
  <c r="N34" i="110"/>
  <c r="N33" i="110"/>
  <c r="N32" i="110"/>
  <c r="N31" i="110"/>
  <c r="N30" i="110"/>
  <c r="N29" i="110"/>
  <c r="N28" i="110"/>
  <c r="N27" i="110"/>
  <c r="N26" i="110"/>
  <c r="N25" i="110"/>
  <c r="M19" i="110"/>
  <c r="L19" i="110"/>
  <c r="K19" i="110"/>
  <c r="J19" i="110"/>
  <c r="I19" i="110"/>
  <c r="H19" i="110"/>
  <c r="G19" i="110"/>
  <c r="F19" i="110"/>
  <c r="E19" i="110"/>
  <c r="D19" i="110"/>
  <c r="C19" i="110"/>
  <c r="N18" i="110"/>
  <c r="N17" i="110"/>
  <c r="N16" i="110"/>
  <c r="N15" i="110"/>
  <c r="N14" i="110"/>
  <c r="N13" i="110"/>
  <c r="N12" i="110"/>
  <c r="N11" i="110"/>
  <c r="N10" i="110"/>
  <c r="N9" i="110"/>
  <c r="N8" i="110"/>
  <c r="N7" i="110"/>
  <c r="N6" i="110"/>
  <c r="M38" i="147"/>
  <c r="L38" i="147"/>
  <c r="K38" i="147"/>
  <c r="J38" i="147"/>
  <c r="I38" i="147"/>
  <c r="H38" i="147"/>
  <c r="G38" i="147"/>
  <c r="F38" i="147"/>
  <c r="E38" i="147"/>
  <c r="D38" i="147"/>
  <c r="C38" i="147"/>
  <c r="N37" i="147"/>
  <c r="N36" i="147"/>
  <c r="N35" i="147"/>
  <c r="N34" i="147"/>
  <c r="N33" i="147"/>
  <c r="N32" i="147"/>
  <c r="N31" i="147"/>
  <c r="N30" i="147"/>
  <c r="N29" i="147"/>
  <c r="N28" i="147"/>
  <c r="N27" i="147"/>
  <c r="N26" i="147"/>
  <c r="N25" i="147"/>
  <c r="N18" i="147"/>
  <c r="N17" i="147"/>
  <c r="N16" i="147"/>
  <c r="N15" i="147"/>
  <c r="N14" i="147"/>
  <c r="N13" i="147"/>
  <c r="N12" i="147"/>
  <c r="N11" i="147"/>
  <c r="N10" i="147"/>
  <c r="N9" i="147"/>
  <c r="N8" i="147"/>
  <c r="N7" i="147"/>
  <c r="N6" i="147"/>
  <c r="M37" i="109"/>
  <c r="L37" i="109"/>
  <c r="K37" i="109"/>
  <c r="J37" i="109"/>
  <c r="I37" i="109"/>
  <c r="H37" i="109"/>
  <c r="G37" i="109"/>
  <c r="F37" i="109"/>
  <c r="E37" i="109"/>
  <c r="D37" i="109"/>
  <c r="C37" i="109"/>
  <c r="M19" i="109"/>
  <c r="L19" i="109"/>
  <c r="K19" i="109"/>
  <c r="J19" i="109"/>
  <c r="I19" i="109"/>
  <c r="H19" i="109"/>
  <c r="G19" i="109"/>
  <c r="F19" i="109"/>
  <c r="E19" i="109"/>
  <c r="D19" i="109"/>
  <c r="C19" i="109"/>
  <c r="N36" i="109"/>
  <c r="N35" i="109"/>
  <c r="N34" i="109"/>
  <c r="N33" i="109"/>
  <c r="N32" i="109"/>
  <c r="N31" i="109"/>
  <c r="N30" i="109"/>
  <c r="N29" i="109"/>
  <c r="N28" i="109"/>
  <c r="N27" i="109"/>
  <c r="N26" i="109"/>
  <c r="N25" i="109"/>
  <c r="N24" i="109"/>
  <c r="N18" i="109"/>
  <c r="N17" i="109"/>
  <c r="N16" i="109"/>
  <c r="N15" i="109"/>
  <c r="N14" i="109"/>
  <c r="N13" i="109"/>
  <c r="N12" i="109"/>
  <c r="N11" i="109"/>
  <c r="N10" i="109"/>
  <c r="N9" i="109"/>
  <c r="N8" i="109"/>
  <c r="N7" i="109"/>
  <c r="N6" i="109"/>
  <c r="M38" i="108"/>
  <c r="L38" i="108"/>
  <c r="K38" i="108"/>
  <c r="J38" i="108"/>
  <c r="I38" i="108"/>
  <c r="H38" i="108"/>
  <c r="G38" i="108"/>
  <c r="F38" i="108"/>
  <c r="E38" i="108"/>
  <c r="D38" i="108"/>
  <c r="C38" i="108"/>
  <c r="N37" i="108"/>
  <c r="N36" i="108"/>
  <c r="N35" i="108"/>
  <c r="N34" i="108"/>
  <c r="N33" i="108"/>
  <c r="N32" i="108"/>
  <c r="N31" i="108"/>
  <c r="N30" i="108"/>
  <c r="N29" i="108"/>
  <c r="N28" i="108"/>
  <c r="N27" i="108"/>
  <c r="N26" i="108"/>
  <c r="N25" i="108"/>
  <c r="M19" i="108"/>
  <c r="L19" i="108"/>
  <c r="K19" i="108"/>
  <c r="J19" i="108"/>
  <c r="I19" i="108"/>
  <c r="H19" i="108"/>
  <c r="G19" i="108"/>
  <c r="F19" i="108"/>
  <c r="E19" i="108"/>
  <c r="D19" i="108"/>
  <c r="C19" i="108"/>
  <c r="N18" i="108"/>
  <c r="N17" i="108"/>
  <c r="N16" i="108"/>
  <c r="N15" i="108"/>
  <c r="N14" i="108"/>
  <c r="N13" i="108"/>
  <c r="N12" i="108"/>
  <c r="N11" i="108"/>
  <c r="N10" i="108"/>
  <c r="N9" i="108"/>
  <c r="N8" i="108"/>
  <c r="N7" i="108"/>
  <c r="N6" i="108"/>
  <c r="M39" i="107"/>
  <c r="L39" i="107"/>
  <c r="K39" i="107"/>
  <c r="J39" i="107"/>
  <c r="I39" i="107"/>
  <c r="H39" i="107"/>
  <c r="G39" i="107"/>
  <c r="F39" i="107"/>
  <c r="E39" i="107"/>
  <c r="D39" i="107"/>
  <c r="C39" i="107"/>
  <c r="M19" i="107"/>
  <c r="L19" i="107"/>
  <c r="K19" i="107"/>
  <c r="J19" i="107"/>
  <c r="I19" i="107"/>
  <c r="H19" i="107"/>
  <c r="G19" i="107"/>
  <c r="F19" i="107"/>
  <c r="E19" i="107"/>
  <c r="D19" i="107"/>
  <c r="C19" i="107"/>
  <c r="N38" i="107"/>
  <c r="N37" i="107"/>
  <c r="N36" i="107"/>
  <c r="N35" i="107"/>
  <c r="N34" i="107"/>
  <c r="N33" i="107"/>
  <c r="N32" i="107"/>
  <c r="N31" i="107"/>
  <c r="N30" i="107"/>
  <c r="N29" i="107"/>
  <c r="N28" i="107"/>
  <c r="N27" i="107"/>
  <c r="N26" i="107"/>
  <c r="N18" i="107"/>
  <c r="N17" i="107"/>
  <c r="N16" i="107"/>
  <c r="N15" i="107"/>
  <c r="N14" i="107"/>
  <c r="N13" i="107"/>
  <c r="N12" i="107"/>
  <c r="N11" i="107"/>
  <c r="N10" i="107"/>
  <c r="N9" i="107"/>
  <c r="N8" i="107"/>
  <c r="N7" i="107"/>
  <c r="N6" i="107"/>
  <c r="M37" i="106"/>
  <c r="L37" i="106"/>
  <c r="K37" i="106"/>
  <c r="J37" i="106"/>
  <c r="I37" i="106"/>
  <c r="H37" i="106"/>
  <c r="G37" i="106"/>
  <c r="F37" i="106"/>
  <c r="E37" i="106"/>
  <c r="D37" i="106"/>
  <c r="C37" i="106"/>
  <c r="N36" i="106"/>
  <c r="N35" i="106"/>
  <c r="N34" i="106"/>
  <c r="N33" i="106"/>
  <c r="N32" i="106"/>
  <c r="N31" i="106"/>
  <c r="N30" i="106"/>
  <c r="N29" i="106"/>
  <c r="N28" i="106"/>
  <c r="N27" i="106"/>
  <c r="N26" i="106"/>
  <c r="N25" i="106"/>
  <c r="N24" i="106"/>
  <c r="N18" i="106"/>
  <c r="N17" i="106"/>
  <c r="N16" i="106"/>
  <c r="N15" i="106"/>
  <c r="N14" i="106"/>
  <c r="N13" i="106"/>
  <c r="N12" i="106"/>
  <c r="N11" i="106"/>
  <c r="N10" i="106"/>
  <c r="N9" i="106"/>
  <c r="N8" i="106"/>
  <c r="N7" i="106"/>
  <c r="N6" i="106"/>
  <c r="M19" i="106"/>
  <c r="L19" i="106"/>
  <c r="K19" i="106"/>
  <c r="J19" i="106"/>
  <c r="I19" i="106"/>
  <c r="H19" i="106"/>
  <c r="G19" i="106"/>
  <c r="F19" i="106"/>
  <c r="E19" i="106"/>
  <c r="D19" i="106"/>
  <c r="C19" i="106"/>
  <c r="B38" i="147" l="1"/>
  <c r="N38" i="147" s="1"/>
  <c r="N24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N5" i="147"/>
  <c r="J20" i="89"/>
  <c r="J19" i="101"/>
  <c r="J19" i="105"/>
  <c r="J19" i="104"/>
  <c r="J19" i="103"/>
  <c r="J19" i="102"/>
  <c r="J19" i="75"/>
  <c r="G44" i="65"/>
  <c r="G43" i="65"/>
  <c r="G42" i="65"/>
  <c r="G41" i="65"/>
  <c r="G40" i="65"/>
  <c r="G39" i="65"/>
  <c r="G38" i="65"/>
  <c r="G37" i="65"/>
  <c r="G36" i="65"/>
  <c r="G35" i="65"/>
  <c r="G34" i="65"/>
  <c r="F46" i="65"/>
  <c r="F45" i="65"/>
  <c r="F44" i="65"/>
  <c r="F43" i="65"/>
  <c r="F42" i="65"/>
  <c r="F41" i="65"/>
  <c r="F40" i="65"/>
  <c r="F39" i="65"/>
  <c r="F38" i="65"/>
  <c r="F37" i="65"/>
  <c r="F36" i="65"/>
  <c r="E46" i="65"/>
  <c r="E45" i="65"/>
  <c r="E44" i="65"/>
  <c r="E43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C44" i="65"/>
  <c r="C46" i="65"/>
  <c r="M20" i="92"/>
  <c r="L20" i="92"/>
  <c r="K20" i="92"/>
  <c r="J20" i="92"/>
  <c r="I20" i="92"/>
  <c r="H20" i="92"/>
  <c r="G20" i="92"/>
  <c r="F20" i="92"/>
  <c r="E20" i="92"/>
  <c r="D20" i="92"/>
  <c r="C20" i="92"/>
  <c r="M19" i="92"/>
  <c r="L19" i="92"/>
  <c r="K19" i="92"/>
  <c r="J19" i="92"/>
  <c r="I19" i="92"/>
  <c r="H19" i="92"/>
  <c r="G19" i="92"/>
  <c r="F19" i="92"/>
  <c r="E19" i="92"/>
  <c r="D19" i="92"/>
  <c r="C19" i="92"/>
  <c r="M18" i="92"/>
  <c r="L18" i="92"/>
  <c r="K18" i="92"/>
  <c r="J18" i="92"/>
  <c r="I18" i="92"/>
  <c r="H18" i="92"/>
  <c r="G18" i="92"/>
  <c r="F18" i="92"/>
  <c r="E18" i="92"/>
  <c r="D18" i="92"/>
  <c r="C18" i="92"/>
  <c r="R19" i="89" l="1"/>
  <c r="R18" i="89"/>
  <c r="R7" i="89"/>
  <c r="R8" i="89"/>
  <c r="R9" i="89"/>
  <c r="R10" i="89"/>
  <c r="R11" i="89"/>
  <c r="R14" i="89"/>
  <c r="R11" i="100"/>
  <c r="R14" i="100"/>
  <c r="R16" i="100"/>
  <c r="J19" i="100"/>
  <c r="R15" i="89"/>
  <c r="R17" i="89"/>
  <c r="B18" i="92"/>
  <c r="N16" i="99"/>
  <c r="B20" i="92"/>
  <c r="N18" i="99"/>
  <c r="B19" i="92"/>
  <c r="N17" i="99"/>
  <c r="R15" i="100"/>
  <c r="R13" i="100"/>
  <c r="R17" i="100"/>
  <c r="R12" i="89"/>
  <c r="R16" i="89"/>
  <c r="R12" i="100"/>
  <c r="R13" i="89"/>
  <c r="H44" i="65"/>
  <c r="N19" i="147"/>
  <c r="I35" i="123"/>
  <c r="J34" i="123"/>
  <c r="J33" i="123"/>
  <c r="J32" i="123"/>
  <c r="J31" i="123"/>
  <c r="J30" i="123"/>
  <c r="J29" i="123"/>
  <c r="J28" i="123"/>
  <c r="J27" i="123"/>
  <c r="J26" i="123"/>
  <c r="J25" i="123"/>
  <c r="J24" i="123"/>
  <c r="J23" i="123"/>
  <c r="I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I19" i="50"/>
  <c r="I18" i="123"/>
  <c r="J17" i="123"/>
  <c r="J16" i="123"/>
  <c r="J15" i="123"/>
  <c r="J14" i="123"/>
  <c r="J13" i="123"/>
  <c r="J12" i="123"/>
  <c r="J11" i="123"/>
  <c r="J10" i="123"/>
  <c r="J9" i="123"/>
  <c r="J8" i="123"/>
  <c r="J7" i="123"/>
  <c r="J6" i="123"/>
  <c r="I18" i="47"/>
  <c r="J17" i="47"/>
  <c r="J16" i="47"/>
  <c r="J15" i="47"/>
  <c r="J14" i="47"/>
  <c r="J13" i="47"/>
  <c r="J12" i="47"/>
  <c r="J11" i="47"/>
  <c r="J10" i="47"/>
  <c r="J9" i="47"/>
  <c r="J8" i="47"/>
  <c r="J7" i="47"/>
  <c r="J6" i="47"/>
  <c r="I35" i="54"/>
  <c r="J34" i="54"/>
  <c r="J33" i="54"/>
  <c r="J32" i="54"/>
  <c r="J31" i="54"/>
  <c r="J30" i="54"/>
  <c r="J29" i="54"/>
  <c r="J28" i="54"/>
  <c r="J27" i="54"/>
  <c r="J26" i="54"/>
  <c r="J25" i="54"/>
  <c r="J24" i="54"/>
  <c r="J23" i="54"/>
  <c r="J17" i="54"/>
  <c r="J16" i="54"/>
  <c r="J15" i="54"/>
  <c r="J14" i="54"/>
  <c r="J13" i="54"/>
  <c r="J12" i="54"/>
  <c r="J11" i="54"/>
  <c r="J10" i="54"/>
  <c r="J9" i="54"/>
  <c r="J8" i="54"/>
  <c r="J7" i="54"/>
  <c r="I18" i="54"/>
  <c r="I17" i="44"/>
  <c r="H17" i="44"/>
  <c r="G17" i="44"/>
  <c r="F17" i="44"/>
  <c r="E17" i="44"/>
  <c r="J17" i="44" s="1"/>
  <c r="D17" i="44"/>
  <c r="C17" i="44"/>
  <c r="B17" i="44"/>
  <c r="J16" i="44"/>
  <c r="J15" i="44"/>
  <c r="J14" i="44"/>
  <c r="J13" i="44"/>
  <c r="J12" i="44"/>
  <c r="J11" i="44"/>
  <c r="J10" i="44"/>
  <c r="J9" i="44"/>
  <c r="J8" i="44"/>
  <c r="J7" i="44"/>
  <c r="J6" i="44"/>
  <c r="J5" i="44"/>
  <c r="N10" i="46" l="1"/>
  <c r="N18" i="46"/>
  <c r="N12" i="46"/>
  <c r="N13" i="46"/>
  <c r="N11" i="46"/>
  <c r="N15" i="46"/>
  <c r="N8" i="46"/>
  <c r="N9" i="46"/>
  <c r="N17" i="46"/>
  <c r="N16" i="46"/>
  <c r="N14" i="46"/>
  <c r="N19" i="46"/>
  <c r="J35" i="123"/>
  <c r="J18" i="123"/>
  <c r="J35" i="47"/>
  <c r="J18" i="47"/>
  <c r="J35" i="54"/>
  <c r="J18" i="54"/>
  <c r="B111" i="135" l="1"/>
  <c r="N112" i="135" s="1"/>
  <c r="N111" i="135" s="1"/>
  <c r="N103" i="135"/>
  <c r="N102" i="135" s="1"/>
  <c r="N83" i="135"/>
  <c r="N82" i="135" s="1"/>
  <c r="N74" i="135"/>
  <c r="N73" i="135" s="1"/>
  <c r="B73" i="135"/>
  <c r="N63" i="135"/>
  <c r="N62" i="135" s="1"/>
  <c r="B5" i="135"/>
  <c r="C21" i="58"/>
  <c r="C12" i="58"/>
  <c r="N113" i="135" l="1"/>
  <c r="B113" i="135"/>
  <c r="D23" i="57" l="1"/>
  <c r="E21" i="65" l="1"/>
  <c r="N23" i="112"/>
  <c r="K20" i="46"/>
  <c r="B18" i="123"/>
  <c r="C18" i="123"/>
  <c r="D18" i="123"/>
  <c r="E18" i="123"/>
  <c r="F18" i="123"/>
  <c r="G18" i="123"/>
  <c r="H18" i="123"/>
  <c r="H20" i="46"/>
  <c r="B35" i="123"/>
  <c r="C35" i="123"/>
  <c r="D35" i="123"/>
  <c r="E35" i="123"/>
  <c r="F35" i="123"/>
  <c r="G35" i="123"/>
  <c r="H35" i="123"/>
  <c r="E20" i="46"/>
  <c r="B18" i="47"/>
  <c r="C18" i="47"/>
  <c r="D18" i="47"/>
  <c r="E18" i="47"/>
  <c r="F18" i="47"/>
  <c r="G18" i="47"/>
  <c r="H18" i="47"/>
  <c r="B35" i="47"/>
  <c r="C35" i="47"/>
  <c r="D35" i="47"/>
  <c r="E35" i="47"/>
  <c r="F35" i="47"/>
  <c r="G35" i="47"/>
  <c r="H35" i="47"/>
  <c r="B18" i="54"/>
  <c r="C18" i="54"/>
  <c r="D18" i="54"/>
  <c r="E18" i="54"/>
  <c r="F18" i="54"/>
  <c r="G18" i="54"/>
  <c r="H18" i="54"/>
  <c r="B35" i="54"/>
  <c r="C35" i="54"/>
  <c r="D35" i="54"/>
  <c r="E35" i="54"/>
  <c r="F35" i="54"/>
  <c r="G35" i="54"/>
  <c r="H35" i="54"/>
  <c r="L20" i="46"/>
  <c r="J20" i="46"/>
  <c r="B9" i="43"/>
  <c r="B15" i="43"/>
  <c r="C15" i="43" s="1"/>
  <c r="B17" i="43"/>
  <c r="C17" i="43" s="1"/>
  <c r="D6" i="125"/>
  <c r="E6" i="125" s="1"/>
  <c r="D7" i="125"/>
  <c r="D8" i="125"/>
  <c r="E8" i="125" s="1"/>
  <c r="D9" i="125"/>
  <c r="E9" i="125" s="1"/>
  <c r="D10" i="125"/>
  <c r="D11" i="125"/>
  <c r="E11" i="125" s="1"/>
  <c r="D12" i="125"/>
  <c r="E12" i="125" s="1"/>
  <c r="D13" i="125"/>
  <c r="D14" i="125"/>
  <c r="E14" i="125" s="1"/>
  <c r="D15" i="125"/>
  <c r="D16" i="125"/>
  <c r="E16" i="125" s="1"/>
  <c r="D17" i="125"/>
  <c r="E5" i="51"/>
  <c r="E6" i="51"/>
  <c r="E7" i="51"/>
  <c r="E8" i="51"/>
  <c r="E9" i="51"/>
  <c r="E10" i="51"/>
  <c r="E11" i="51"/>
  <c r="E12" i="51"/>
  <c r="E13" i="51"/>
  <c r="E14" i="51"/>
  <c r="E15" i="51"/>
  <c r="E16" i="51"/>
  <c r="B17" i="51"/>
  <c r="B22" i="35" s="1"/>
  <c r="C17" i="51"/>
  <c r="C22" i="35" s="1"/>
  <c r="D17" i="51"/>
  <c r="D22" i="35" s="1"/>
  <c r="E22" i="51"/>
  <c r="E23" i="51"/>
  <c r="E24" i="51"/>
  <c r="E25" i="51"/>
  <c r="E26" i="51"/>
  <c r="E27" i="51"/>
  <c r="E28" i="51"/>
  <c r="E29" i="51"/>
  <c r="E30" i="51"/>
  <c r="E31" i="51"/>
  <c r="E32" i="51"/>
  <c r="E33" i="51"/>
  <c r="B34" i="51"/>
  <c r="B23" i="35" s="1"/>
  <c r="C34" i="51"/>
  <c r="C23" i="35" s="1"/>
  <c r="D34" i="51"/>
  <c r="E5" i="42"/>
  <c r="E6" i="42"/>
  <c r="E7" i="42"/>
  <c r="E8" i="42"/>
  <c r="E9" i="42"/>
  <c r="E10" i="42"/>
  <c r="E11" i="42"/>
  <c r="E12" i="42"/>
  <c r="E13" i="42"/>
  <c r="E14" i="42"/>
  <c r="E15" i="42"/>
  <c r="E16" i="42"/>
  <c r="B17" i="42"/>
  <c r="B20" i="35" s="1"/>
  <c r="C17" i="42"/>
  <c r="C20" i="35" s="1"/>
  <c r="D17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B34" i="42"/>
  <c r="B21" i="35" s="1"/>
  <c r="C34" i="42"/>
  <c r="C21" i="35" s="1"/>
  <c r="D34" i="42"/>
  <c r="D21" i="35" s="1"/>
  <c r="E5" i="41"/>
  <c r="E6" i="41"/>
  <c r="E7" i="41"/>
  <c r="E8" i="41"/>
  <c r="E9" i="41"/>
  <c r="E10" i="41"/>
  <c r="E11" i="41"/>
  <c r="E12" i="41"/>
  <c r="E13" i="41"/>
  <c r="E14" i="41"/>
  <c r="E15" i="41"/>
  <c r="E16" i="41"/>
  <c r="B17" i="41"/>
  <c r="B18" i="35" s="1"/>
  <c r="C17" i="41"/>
  <c r="C18" i="35" s="1"/>
  <c r="D17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B34" i="41"/>
  <c r="B19" i="35" s="1"/>
  <c r="C34" i="41"/>
  <c r="C19" i="35" s="1"/>
  <c r="D34" i="41"/>
  <c r="D19" i="35" s="1"/>
  <c r="E5" i="40"/>
  <c r="E6" i="40"/>
  <c r="E7" i="40"/>
  <c r="E8" i="40"/>
  <c r="E9" i="40"/>
  <c r="E10" i="40"/>
  <c r="E11" i="40"/>
  <c r="E12" i="40"/>
  <c r="E13" i="40"/>
  <c r="E14" i="40"/>
  <c r="E15" i="40"/>
  <c r="E16" i="40"/>
  <c r="B17" i="40"/>
  <c r="B16" i="35" s="1"/>
  <c r="C17" i="40"/>
  <c r="C16" i="35" s="1"/>
  <c r="D17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B17" i="35"/>
  <c r="D17" i="35"/>
  <c r="E5" i="39"/>
  <c r="E6" i="39"/>
  <c r="E7" i="39"/>
  <c r="E8" i="39"/>
  <c r="E9" i="39"/>
  <c r="E10" i="39"/>
  <c r="E11" i="39"/>
  <c r="E12" i="39"/>
  <c r="E13" i="39"/>
  <c r="E14" i="39"/>
  <c r="E15" i="39"/>
  <c r="E16" i="39"/>
  <c r="B17" i="39"/>
  <c r="C17" i="39"/>
  <c r="D17" i="39"/>
  <c r="D14" i="35" s="1"/>
  <c r="E22" i="39"/>
  <c r="E23" i="39"/>
  <c r="E24" i="39"/>
  <c r="E25" i="39"/>
  <c r="E26" i="39"/>
  <c r="E27" i="39"/>
  <c r="E28" i="39"/>
  <c r="E29" i="39"/>
  <c r="E30" i="39"/>
  <c r="E31" i="39"/>
  <c r="E32" i="39"/>
  <c r="E33" i="39"/>
  <c r="B34" i="39"/>
  <c r="B15" i="35" s="1"/>
  <c r="C34" i="39"/>
  <c r="C15" i="35" s="1"/>
  <c r="D34" i="39"/>
  <c r="E5" i="38"/>
  <c r="E6" i="38"/>
  <c r="E7" i="38"/>
  <c r="E8" i="38"/>
  <c r="E9" i="38"/>
  <c r="E10" i="38"/>
  <c r="E11" i="38"/>
  <c r="E12" i="38"/>
  <c r="E13" i="38"/>
  <c r="E14" i="38"/>
  <c r="E15" i="38"/>
  <c r="E16" i="38"/>
  <c r="B17" i="38"/>
  <c r="B12" i="35" s="1"/>
  <c r="C17" i="38"/>
  <c r="C12" i="35" s="1"/>
  <c r="D17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B34" i="38"/>
  <c r="B13" i="35" s="1"/>
  <c r="C34" i="38"/>
  <c r="C13" i="35" s="1"/>
  <c r="D34" i="38"/>
  <c r="E5" i="37"/>
  <c r="E6" i="37"/>
  <c r="E7" i="37"/>
  <c r="E8" i="37"/>
  <c r="E9" i="37"/>
  <c r="E10" i="37"/>
  <c r="E11" i="37"/>
  <c r="E12" i="37"/>
  <c r="E13" i="37"/>
  <c r="E14" i="37"/>
  <c r="E15" i="37"/>
  <c r="E16" i="37"/>
  <c r="B17" i="37"/>
  <c r="B10" i="35" s="1"/>
  <c r="C17" i="37"/>
  <c r="C10" i="35" s="1"/>
  <c r="D17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B34" i="37"/>
  <c r="B11" i="35" s="1"/>
  <c r="C34" i="37"/>
  <c r="C11" i="35" s="1"/>
  <c r="D34" i="37"/>
  <c r="E5" i="36"/>
  <c r="E6" i="36"/>
  <c r="E7" i="36"/>
  <c r="E8" i="36"/>
  <c r="E9" i="36"/>
  <c r="E10" i="36"/>
  <c r="E11" i="36"/>
  <c r="E12" i="36"/>
  <c r="E13" i="36"/>
  <c r="E14" i="36"/>
  <c r="E15" i="36"/>
  <c r="E16" i="36"/>
  <c r="B17" i="36"/>
  <c r="B8" i="35" s="1"/>
  <c r="C17" i="36"/>
  <c r="C8" i="35" s="1"/>
  <c r="D17" i="36"/>
  <c r="D8" i="35" s="1"/>
  <c r="E22" i="36"/>
  <c r="E23" i="36"/>
  <c r="E24" i="36"/>
  <c r="E25" i="36"/>
  <c r="E26" i="36"/>
  <c r="E27" i="36"/>
  <c r="E28" i="36"/>
  <c r="E29" i="36"/>
  <c r="E30" i="36"/>
  <c r="E31" i="36"/>
  <c r="E32" i="36"/>
  <c r="E33" i="36"/>
  <c r="B34" i="36"/>
  <c r="B9" i="35" s="1"/>
  <c r="C34" i="36"/>
  <c r="C9" i="35" s="1"/>
  <c r="D34" i="36"/>
  <c r="D9" i="35" s="1"/>
  <c r="D10" i="35"/>
  <c r="D11" i="35"/>
  <c r="D12" i="35"/>
  <c r="D13" i="35"/>
  <c r="B14" i="35"/>
  <c r="C14" i="35"/>
  <c r="D15" i="35"/>
  <c r="D16" i="35"/>
  <c r="C17" i="35"/>
  <c r="D18" i="35"/>
  <c r="D20" i="35"/>
  <c r="D23" i="35"/>
  <c r="N5" i="113"/>
  <c r="B19" i="113"/>
  <c r="N5" i="112"/>
  <c r="B19" i="112"/>
  <c r="N19" i="112" s="1"/>
  <c r="B37" i="112"/>
  <c r="N37" i="112" s="1"/>
  <c r="N5" i="111"/>
  <c r="B19" i="111"/>
  <c r="C19" i="111"/>
  <c r="D19" i="111"/>
  <c r="E19" i="111"/>
  <c r="F19" i="111"/>
  <c r="G19" i="111"/>
  <c r="H19" i="111"/>
  <c r="I19" i="111"/>
  <c r="J19" i="111"/>
  <c r="K19" i="111"/>
  <c r="L19" i="111"/>
  <c r="M19" i="111"/>
  <c r="N23" i="111"/>
  <c r="B37" i="111"/>
  <c r="C37" i="111"/>
  <c r="D37" i="111"/>
  <c r="E37" i="111"/>
  <c r="F37" i="111"/>
  <c r="G37" i="111"/>
  <c r="H37" i="111"/>
  <c r="I37" i="111"/>
  <c r="J37" i="111"/>
  <c r="K37" i="111"/>
  <c r="L37" i="111"/>
  <c r="M37" i="111"/>
  <c r="N5" i="110"/>
  <c r="B19" i="110"/>
  <c r="N19" i="110" s="1"/>
  <c r="N24" i="110"/>
  <c r="B38" i="110"/>
  <c r="C38" i="110"/>
  <c r="D38" i="110"/>
  <c r="E38" i="110"/>
  <c r="F38" i="110"/>
  <c r="G38" i="110"/>
  <c r="H38" i="110"/>
  <c r="I38" i="110"/>
  <c r="J38" i="110"/>
  <c r="K38" i="110"/>
  <c r="L38" i="110"/>
  <c r="M38" i="110"/>
  <c r="N5" i="109"/>
  <c r="B19" i="109"/>
  <c r="N19" i="109" s="1"/>
  <c r="N23" i="109"/>
  <c r="B37" i="109"/>
  <c r="N37" i="109" s="1"/>
  <c r="N5" i="108"/>
  <c r="B19" i="108"/>
  <c r="N19" i="108" s="1"/>
  <c r="N24" i="108"/>
  <c r="B38" i="108"/>
  <c r="N38" i="108" s="1"/>
  <c r="N5" i="107"/>
  <c r="B19" i="107"/>
  <c r="N19" i="107" s="1"/>
  <c r="N25" i="107"/>
  <c r="B39" i="107"/>
  <c r="N39" i="107" s="1"/>
  <c r="N5" i="106"/>
  <c r="B19" i="106"/>
  <c r="N19" i="106" s="1"/>
  <c r="N23" i="106"/>
  <c r="B37" i="106"/>
  <c r="N37" i="106" s="1"/>
  <c r="R5" i="101"/>
  <c r="R6" i="101"/>
  <c r="R7" i="101"/>
  <c r="R8" i="101"/>
  <c r="R9" i="101"/>
  <c r="R10" i="101"/>
  <c r="R18" i="101"/>
  <c r="B19" i="101"/>
  <c r="C19" i="101"/>
  <c r="D19" i="101"/>
  <c r="E19" i="101"/>
  <c r="F19" i="101"/>
  <c r="G19" i="101"/>
  <c r="H19" i="101"/>
  <c r="I19" i="101"/>
  <c r="K19" i="101"/>
  <c r="L19" i="101"/>
  <c r="M19" i="101"/>
  <c r="N19" i="101"/>
  <c r="O19" i="101"/>
  <c r="P19" i="101"/>
  <c r="Q19" i="101"/>
  <c r="R5" i="105"/>
  <c r="R6" i="105"/>
  <c r="R7" i="105"/>
  <c r="R8" i="105"/>
  <c r="R9" i="105"/>
  <c r="R10" i="105"/>
  <c r="R11" i="105"/>
  <c r="R12" i="105"/>
  <c r="R17" i="105"/>
  <c r="R18" i="105"/>
  <c r="B19" i="105"/>
  <c r="C19" i="105"/>
  <c r="D19" i="105"/>
  <c r="E19" i="105"/>
  <c r="F19" i="105"/>
  <c r="G19" i="105"/>
  <c r="H19" i="105"/>
  <c r="I19" i="105"/>
  <c r="K19" i="105"/>
  <c r="L19" i="105"/>
  <c r="M19" i="105"/>
  <c r="N19" i="105"/>
  <c r="O19" i="105"/>
  <c r="P19" i="105"/>
  <c r="Q19" i="105"/>
  <c r="R5" i="104"/>
  <c r="R6" i="104"/>
  <c r="R7" i="104"/>
  <c r="R8" i="104"/>
  <c r="R9" i="104"/>
  <c r="R10" i="104"/>
  <c r="R11" i="104"/>
  <c r="R12" i="104"/>
  <c r="R13" i="104"/>
  <c r="R14" i="104"/>
  <c r="R15" i="104"/>
  <c r="B19" i="104"/>
  <c r="C19" i="104"/>
  <c r="D19" i="104"/>
  <c r="E19" i="104"/>
  <c r="F19" i="104"/>
  <c r="G19" i="104"/>
  <c r="H19" i="104"/>
  <c r="I19" i="104"/>
  <c r="K19" i="104"/>
  <c r="L19" i="104"/>
  <c r="M19" i="104"/>
  <c r="N19" i="104"/>
  <c r="O19" i="104"/>
  <c r="P19" i="104"/>
  <c r="Q19" i="104"/>
  <c r="R5" i="103"/>
  <c r="R6" i="103"/>
  <c r="R7" i="103"/>
  <c r="R8" i="103"/>
  <c r="B19" i="103"/>
  <c r="C19" i="103"/>
  <c r="D19" i="103"/>
  <c r="E19" i="103"/>
  <c r="F19" i="103"/>
  <c r="G19" i="103"/>
  <c r="H19" i="103"/>
  <c r="I19" i="103"/>
  <c r="K19" i="103"/>
  <c r="L19" i="103"/>
  <c r="M19" i="103"/>
  <c r="N19" i="103"/>
  <c r="O19" i="103"/>
  <c r="P19" i="103"/>
  <c r="Q19" i="103"/>
  <c r="R5" i="75"/>
  <c r="R6" i="75"/>
  <c r="R7" i="75"/>
  <c r="R8" i="75"/>
  <c r="R9" i="75"/>
  <c r="R10" i="75"/>
  <c r="R11" i="75"/>
  <c r="R12" i="75"/>
  <c r="R13" i="75"/>
  <c r="B19" i="75"/>
  <c r="C19" i="75"/>
  <c r="D19" i="75"/>
  <c r="E19" i="75"/>
  <c r="F19" i="75"/>
  <c r="G19" i="75"/>
  <c r="H19" i="75"/>
  <c r="I19" i="75"/>
  <c r="K19" i="75"/>
  <c r="L19" i="75"/>
  <c r="M19" i="75"/>
  <c r="N19" i="75"/>
  <c r="O19" i="75"/>
  <c r="P19" i="75"/>
  <c r="Q19" i="75"/>
  <c r="R5" i="102"/>
  <c r="R6" i="102"/>
  <c r="R7" i="102"/>
  <c r="R8" i="102"/>
  <c r="R9" i="102"/>
  <c r="R10" i="102"/>
  <c r="R11" i="102"/>
  <c r="R12" i="102"/>
  <c r="R13" i="102"/>
  <c r="R14" i="102"/>
  <c r="R15" i="102"/>
  <c r="B19" i="102"/>
  <c r="C19" i="102"/>
  <c r="D19" i="102"/>
  <c r="E19" i="102"/>
  <c r="F19" i="102"/>
  <c r="G19" i="102"/>
  <c r="H19" i="102"/>
  <c r="I19" i="102"/>
  <c r="K19" i="102"/>
  <c r="L19" i="102"/>
  <c r="M19" i="102"/>
  <c r="N19" i="102"/>
  <c r="O19" i="102"/>
  <c r="P19" i="102"/>
  <c r="Q19" i="102"/>
  <c r="R4" i="89"/>
  <c r="B7" i="92"/>
  <c r="C7" i="92"/>
  <c r="D7" i="92"/>
  <c r="E7" i="92"/>
  <c r="F7" i="92"/>
  <c r="G7" i="92"/>
  <c r="H7" i="92"/>
  <c r="I7" i="92"/>
  <c r="J7" i="92"/>
  <c r="K7" i="92"/>
  <c r="L7" i="92"/>
  <c r="M7" i="92"/>
  <c r="C8" i="92"/>
  <c r="D8" i="92"/>
  <c r="E8" i="92"/>
  <c r="F8" i="92"/>
  <c r="G8" i="92"/>
  <c r="H8" i="92"/>
  <c r="I8" i="92"/>
  <c r="J8" i="92"/>
  <c r="K8" i="92"/>
  <c r="L8" i="92"/>
  <c r="M8" i="92"/>
  <c r="C9" i="92"/>
  <c r="D9" i="92"/>
  <c r="E9" i="92"/>
  <c r="F9" i="92"/>
  <c r="G9" i="92"/>
  <c r="H9" i="92"/>
  <c r="I9" i="92"/>
  <c r="J9" i="92"/>
  <c r="K9" i="92"/>
  <c r="L9" i="92"/>
  <c r="M9" i="92"/>
  <c r="C10" i="92"/>
  <c r="D10" i="92"/>
  <c r="E10" i="92"/>
  <c r="F10" i="92"/>
  <c r="G10" i="92"/>
  <c r="H10" i="92"/>
  <c r="I10" i="92"/>
  <c r="J10" i="92"/>
  <c r="K10" i="92"/>
  <c r="L10" i="92"/>
  <c r="M10" i="92"/>
  <c r="C11" i="92"/>
  <c r="D11" i="92"/>
  <c r="E11" i="92"/>
  <c r="F11" i="92"/>
  <c r="G11" i="92"/>
  <c r="H11" i="92"/>
  <c r="I11" i="92"/>
  <c r="J11" i="92"/>
  <c r="K11" i="92"/>
  <c r="L11" i="92"/>
  <c r="M11" i="92"/>
  <c r="C12" i="92"/>
  <c r="D12" i="92"/>
  <c r="E12" i="92"/>
  <c r="F12" i="92"/>
  <c r="G12" i="92"/>
  <c r="H12" i="92"/>
  <c r="I12" i="92"/>
  <c r="J12" i="92"/>
  <c r="K12" i="92"/>
  <c r="L12" i="92"/>
  <c r="M12" i="92"/>
  <c r="C13" i="92"/>
  <c r="D13" i="92"/>
  <c r="E13" i="92"/>
  <c r="F13" i="92"/>
  <c r="G13" i="92"/>
  <c r="H13" i="92"/>
  <c r="I13" i="92"/>
  <c r="J13" i="92"/>
  <c r="K13" i="92"/>
  <c r="L13" i="92"/>
  <c r="M13" i="92"/>
  <c r="C14" i="92"/>
  <c r="D14" i="92"/>
  <c r="E14" i="92"/>
  <c r="F14" i="92"/>
  <c r="G14" i="92"/>
  <c r="H14" i="92"/>
  <c r="I14" i="92"/>
  <c r="J14" i="92"/>
  <c r="K14" i="92"/>
  <c r="L14" i="92"/>
  <c r="M14" i="92"/>
  <c r="C15" i="92"/>
  <c r="D15" i="92"/>
  <c r="E15" i="92"/>
  <c r="F15" i="92"/>
  <c r="G15" i="92"/>
  <c r="H15" i="92"/>
  <c r="I15" i="92"/>
  <c r="J15" i="92"/>
  <c r="K15" i="92"/>
  <c r="L15" i="92"/>
  <c r="M15" i="92"/>
  <c r="C16" i="92"/>
  <c r="D16" i="92"/>
  <c r="E16" i="92"/>
  <c r="F16" i="92"/>
  <c r="G16" i="92"/>
  <c r="H16" i="92"/>
  <c r="I16" i="92"/>
  <c r="J16" i="92"/>
  <c r="K16" i="92"/>
  <c r="L16" i="92"/>
  <c r="M16" i="92"/>
  <c r="C17" i="92"/>
  <c r="D17" i="92"/>
  <c r="E17" i="92"/>
  <c r="F17" i="92"/>
  <c r="G17" i="92"/>
  <c r="H17" i="92"/>
  <c r="I17" i="92"/>
  <c r="J17" i="92"/>
  <c r="K17" i="92"/>
  <c r="L17" i="92"/>
  <c r="M17" i="92"/>
  <c r="E22" i="65"/>
  <c r="E23" i="65"/>
  <c r="N5" i="98"/>
  <c r="G33" i="65" s="1"/>
  <c r="G45" i="65"/>
  <c r="G46" i="65"/>
  <c r="H46" i="65" s="1"/>
  <c r="B19" i="98"/>
  <c r="C19" i="98"/>
  <c r="D19" i="98"/>
  <c r="E19" i="98"/>
  <c r="F19" i="98"/>
  <c r="G19" i="98"/>
  <c r="H19" i="98"/>
  <c r="I19" i="98"/>
  <c r="J19" i="98"/>
  <c r="K19" i="98"/>
  <c r="L19" i="98"/>
  <c r="M19" i="98"/>
  <c r="F34" i="65"/>
  <c r="F35" i="65"/>
  <c r="B19" i="97"/>
  <c r="N5" i="96"/>
  <c r="E33" i="65" s="1"/>
  <c r="N6" i="96"/>
  <c r="E34" i="65" s="1"/>
  <c r="N7" i="96"/>
  <c r="E35" i="65" s="1"/>
  <c r="N8" i="96"/>
  <c r="E36" i="65" s="1"/>
  <c r="N9" i="96"/>
  <c r="E37" i="65" s="1"/>
  <c r="N10" i="96"/>
  <c r="E38" i="65" s="1"/>
  <c r="N11" i="96"/>
  <c r="E39" i="65" s="1"/>
  <c r="N12" i="96"/>
  <c r="E40" i="65" s="1"/>
  <c r="N13" i="96"/>
  <c r="E41" i="65" s="1"/>
  <c r="N14" i="96"/>
  <c r="E42" i="65" s="1"/>
  <c r="B19" i="96"/>
  <c r="C19" i="96"/>
  <c r="D19" i="96"/>
  <c r="E19" i="96"/>
  <c r="F19" i="96"/>
  <c r="G19" i="96"/>
  <c r="H19" i="96"/>
  <c r="I19" i="96"/>
  <c r="J19" i="96"/>
  <c r="K19" i="96"/>
  <c r="L19" i="96"/>
  <c r="M19" i="96"/>
  <c r="N5" i="95"/>
  <c r="D33" i="65" s="1"/>
  <c r="B19" i="95"/>
  <c r="C19" i="95"/>
  <c r="D19" i="95"/>
  <c r="E19" i="95"/>
  <c r="F19" i="95"/>
  <c r="G19" i="95"/>
  <c r="H19" i="95"/>
  <c r="I19" i="95"/>
  <c r="J19" i="95"/>
  <c r="K19" i="95"/>
  <c r="L19" i="95"/>
  <c r="M19" i="95"/>
  <c r="N5" i="94"/>
  <c r="C33" i="65" s="1"/>
  <c r="N6" i="94"/>
  <c r="C34" i="65" s="1"/>
  <c r="N7" i="94"/>
  <c r="C35" i="65" s="1"/>
  <c r="N8" i="94"/>
  <c r="C36" i="65" s="1"/>
  <c r="N9" i="94"/>
  <c r="C37" i="65" s="1"/>
  <c r="N10" i="94"/>
  <c r="C38" i="65" s="1"/>
  <c r="H38" i="65" s="1"/>
  <c r="N11" i="94"/>
  <c r="C39" i="65" s="1"/>
  <c r="N12" i="94"/>
  <c r="C40" i="65" s="1"/>
  <c r="N13" i="94"/>
  <c r="C41" i="65" s="1"/>
  <c r="N14" i="94"/>
  <c r="C42" i="65" s="1"/>
  <c r="N15" i="94"/>
  <c r="C43" i="65" s="1"/>
  <c r="H43" i="65" s="1"/>
  <c r="N17" i="94"/>
  <c r="C45" i="65" s="1"/>
  <c r="B19" i="94"/>
  <c r="C19" i="94"/>
  <c r="D19" i="94"/>
  <c r="E19" i="94"/>
  <c r="F19" i="94"/>
  <c r="G19" i="94"/>
  <c r="H19" i="94"/>
  <c r="I19" i="94"/>
  <c r="J19" i="94"/>
  <c r="K19" i="94"/>
  <c r="L19" i="94"/>
  <c r="M19" i="94"/>
  <c r="N5" i="93"/>
  <c r="D10" i="65" s="1"/>
  <c r="N6" i="93"/>
  <c r="D11" i="65" s="1"/>
  <c r="N7" i="93"/>
  <c r="D12" i="65" s="1"/>
  <c r="N8" i="93"/>
  <c r="D13" i="65" s="1"/>
  <c r="N9" i="93"/>
  <c r="D14" i="65" s="1"/>
  <c r="N10" i="93"/>
  <c r="D15" i="65" s="1"/>
  <c r="N11" i="93"/>
  <c r="D16" i="65" s="1"/>
  <c r="N12" i="93"/>
  <c r="D17" i="65"/>
  <c r="N13" i="93"/>
  <c r="D18" i="65" s="1"/>
  <c r="N14" i="93"/>
  <c r="D19" i="65" s="1"/>
  <c r="N15" i="93"/>
  <c r="D20" i="65" s="1"/>
  <c r="N16" i="93"/>
  <c r="D21" i="65" s="1"/>
  <c r="N17" i="93"/>
  <c r="D22" i="65" s="1"/>
  <c r="N18" i="93"/>
  <c r="B19" i="93"/>
  <c r="C19" i="93"/>
  <c r="D19" i="93"/>
  <c r="E19" i="93"/>
  <c r="F19" i="93"/>
  <c r="G19" i="93"/>
  <c r="H19" i="93"/>
  <c r="I19" i="93"/>
  <c r="J19" i="93"/>
  <c r="K19" i="93"/>
  <c r="L19" i="93"/>
  <c r="M19" i="93"/>
  <c r="D23" i="65"/>
  <c r="C19" i="60"/>
  <c r="D19" i="60"/>
  <c r="E19" i="60"/>
  <c r="F19" i="60"/>
  <c r="C30" i="60"/>
  <c r="G30" i="60" s="1"/>
  <c r="E30" i="60"/>
  <c r="D8" i="58"/>
  <c r="D9" i="58"/>
  <c r="D10" i="58"/>
  <c r="D11" i="58"/>
  <c r="B12" i="58"/>
  <c r="D12" i="58" s="1"/>
  <c r="D18" i="58"/>
  <c r="D19" i="58"/>
  <c r="D20" i="58"/>
  <c r="B21" i="58"/>
  <c r="D21" i="58" s="1"/>
  <c r="B30" i="58"/>
  <c r="C30" i="58"/>
  <c r="E30" i="58"/>
  <c r="B23" i="57"/>
  <c r="B12" i="1" s="1"/>
  <c r="C23" i="57"/>
  <c r="C12" i="1" s="1"/>
  <c r="D28" i="57"/>
  <c r="D29" i="57"/>
  <c r="D30" i="57"/>
  <c r="B31" i="57"/>
  <c r="B22" i="1" s="1"/>
  <c r="C31" i="57"/>
  <c r="D22" i="1" s="1"/>
  <c r="E31" i="57"/>
  <c r="C22" i="1" s="1"/>
  <c r="D12" i="1"/>
  <c r="B14" i="43"/>
  <c r="C14" i="43" s="1"/>
  <c r="I20" i="46"/>
  <c r="B8" i="43"/>
  <c r="C8" i="43" s="1"/>
  <c r="H19" i="60" l="1"/>
  <c r="G19" i="60"/>
  <c r="H40" i="65"/>
  <c r="F21" i="65"/>
  <c r="H39" i="65"/>
  <c r="R19" i="105"/>
  <c r="H41" i="65"/>
  <c r="D30" i="58"/>
  <c r="H34" i="65"/>
  <c r="H42" i="65"/>
  <c r="E34" i="39"/>
  <c r="H45" i="65"/>
  <c r="N15" i="99"/>
  <c r="E20" i="65" s="1"/>
  <c r="F20" i="65" s="1"/>
  <c r="B17" i="92"/>
  <c r="N17" i="92" s="1"/>
  <c r="R19" i="103"/>
  <c r="E34" i="36"/>
  <c r="E18" i="35"/>
  <c r="N7" i="99"/>
  <c r="E12" i="65" s="1"/>
  <c r="F12" i="65" s="1"/>
  <c r="B9" i="92"/>
  <c r="N9" i="92" s="1"/>
  <c r="F33" i="65"/>
  <c r="F47" i="65" s="1"/>
  <c r="F23" i="65"/>
  <c r="N19" i="98"/>
  <c r="N14" i="99"/>
  <c r="E19" i="65" s="1"/>
  <c r="F19" i="65" s="1"/>
  <c r="B16" i="92"/>
  <c r="N16" i="92" s="1"/>
  <c r="N12" i="99"/>
  <c r="E17" i="65" s="1"/>
  <c r="F17" i="65" s="1"/>
  <c r="B14" i="92"/>
  <c r="N14" i="92" s="1"/>
  <c r="N10" i="99"/>
  <c r="E15" i="65" s="1"/>
  <c r="F15" i="65" s="1"/>
  <c r="B12" i="92"/>
  <c r="N8" i="99"/>
  <c r="E13" i="65" s="1"/>
  <c r="F13" i="65" s="1"/>
  <c r="B10" i="92"/>
  <c r="N10" i="92" s="1"/>
  <c r="N6" i="99"/>
  <c r="E11" i="65" s="1"/>
  <c r="F11" i="65" s="1"/>
  <c r="B8" i="92"/>
  <c r="N8" i="92" s="1"/>
  <c r="E17" i="36"/>
  <c r="E17" i="38"/>
  <c r="E34" i="51"/>
  <c r="H37" i="65"/>
  <c r="R19" i="104"/>
  <c r="N19" i="113"/>
  <c r="B33" i="2" s="1"/>
  <c r="N11" i="99"/>
  <c r="E16" i="65" s="1"/>
  <c r="F16" i="65" s="1"/>
  <c r="B13" i="92"/>
  <c r="N13" i="92" s="1"/>
  <c r="N9" i="99"/>
  <c r="E14" i="65" s="1"/>
  <c r="F14" i="65" s="1"/>
  <c r="B11" i="92"/>
  <c r="N11" i="92" s="1"/>
  <c r="H36" i="65"/>
  <c r="N13" i="99"/>
  <c r="E18" i="65" s="1"/>
  <c r="F18" i="65" s="1"/>
  <c r="B15" i="92"/>
  <c r="N15" i="92" s="1"/>
  <c r="H35" i="65"/>
  <c r="R19" i="102"/>
  <c r="F22" i="65"/>
  <c r="N19" i="97"/>
  <c r="N19" i="96"/>
  <c r="N19" i="95"/>
  <c r="N19" i="94"/>
  <c r="N37" i="111"/>
  <c r="N19" i="111"/>
  <c r="N38" i="110"/>
  <c r="R19" i="101"/>
  <c r="M19" i="100"/>
  <c r="L20" i="89"/>
  <c r="M20" i="89"/>
  <c r="B20" i="89"/>
  <c r="Q19" i="100"/>
  <c r="D19" i="100"/>
  <c r="F19" i="100"/>
  <c r="C19" i="100"/>
  <c r="R6" i="100"/>
  <c r="C20" i="89"/>
  <c r="E20" i="89"/>
  <c r="H19" i="100"/>
  <c r="R10" i="100"/>
  <c r="F20" i="89"/>
  <c r="R18" i="100"/>
  <c r="O19" i="100"/>
  <c r="N19" i="100"/>
  <c r="G19" i="100"/>
  <c r="R9" i="100"/>
  <c r="R8" i="100"/>
  <c r="K19" i="100"/>
  <c r="R5" i="100"/>
  <c r="E19" i="100"/>
  <c r="L19" i="100"/>
  <c r="P19" i="100"/>
  <c r="R6" i="89"/>
  <c r="R7" i="100"/>
  <c r="Q20" i="89"/>
  <c r="N20" i="89"/>
  <c r="I19" i="100"/>
  <c r="B19" i="100"/>
  <c r="N19" i="92"/>
  <c r="N20" i="92"/>
  <c r="G47" i="65"/>
  <c r="E47" i="65"/>
  <c r="D47" i="65"/>
  <c r="F19" i="99"/>
  <c r="K19" i="99"/>
  <c r="N5" i="99"/>
  <c r="E10" i="65" s="1"/>
  <c r="F10" i="65" s="1"/>
  <c r="J19" i="99"/>
  <c r="G19" i="99"/>
  <c r="E19" i="99"/>
  <c r="H19" i="99"/>
  <c r="M19" i="99"/>
  <c r="L19" i="99"/>
  <c r="B19" i="99"/>
  <c r="C47" i="65"/>
  <c r="D19" i="99"/>
  <c r="G21" i="92"/>
  <c r="N7" i="92"/>
  <c r="M21" i="92"/>
  <c r="C19" i="99"/>
  <c r="I19" i="99"/>
  <c r="H21" i="92"/>
  <c r="I21" i="92"/>
  <c r="C19" i="50"/>
  <c r="H19" i="50"/>
  <c r="G19" i="50"/>
  <c r="F19" i="50"/>
  <c r="E19" i="50"/>
  <c r="D19" i="50"/>
  <c r="J16" i="50"/>
  <c r="J18" i="50"/>
  <c r="J9" i="50"/>
  <c r="J10" i="50"/>
  <c r="J11" i="50"/>
  <c r="J7" i="50"/>
  <c r="J12" i="50"/>
  <c r="B19" i="50"/>
  <c r="J13" i="50"/>
  <c r="J17" i="50"/>
  <c r="J8" i="50"/>
  <c r="J15" i="50"/>
  <c r="J14" i="50"/>
  <c r="F20" i="46"/>
  <c r="G20" i="46"/>
  <c r="D20" i="46"/>
  <c r="C20" i="46"/>
  <c r="B13" i="43"/>
  <c r="C13" i="43" s="1"/>
  <c r="B18" i="43"/>
  <c r="C18" i="43" s="1"/>
  <c r="B11" i="43"/>
  <c r="C11" i="43" s="1"/>
  <c r="B10" i="43"/>
  <c r="C10" i="43" s="1"/>
  <c r="B7" i="43"/>
  <c r="C7" i="43" s="1"/>
  <c r="C9" i="43"/>
  <c r="B16" i="43"/>
  <c r="C16" i="43" s="1"/>
  <c r="B12" i="43"/>
  <c r="C12" i="43" s="1"/>
  <c r="P20" i="89"/>
  <c r="K20" i="89"/>
  <c r="I20" i="89"/>
  <c r="H20" i="89"/>
  <c r="R19" i="75"/>
  <c r="G20" i="89"/>
  <c r="C21" i="92"/>
  <c r="J21" i="92"/>
  <c r="K21" i="92"/>
  <c r="L21" i="92"/>
  <c r="N19" i="93"/>
  <c r="D24" i="65"/>
  <c r="D31" i="57"/>
  <c r="O20" i="89"/>
  <c r="E17" i="51"/>
  <c r="E34" i="42"/>
  <c r="E17" i="42"/>
  <c r="E19" i="35"/>
  <c r="E34" i="41"/>
  <c r="E16" i="35"/>
  <c r="E17" i="35"/>
  <c r="D24" i="35"/>
  <c r="E13" i="35"/>
  <c r="E12" i="35"/>
  <c r="D18" i="125"/>
  <c r="E9" i="35"/>
  <c r="E23" i="35"/>
  <c r="E22" i="35"/>
  <c r="E21" i="35"/>
  <c r="E20" i="35"/>
  <c r="E17" i="41"/>
  <c r="E17" i="40"/>
  <c r="E15" i="35"/>
  <c r="E17" i="39"/>
  <c r="E14" i="35"/>
  <c r="E34" i="38"/>
  <c r="E10" i="125"/>
  <c r="B24" i="35"/>
  <c r="E34" i="37"/>
  <c r="E11" i="35"/>
  <c r="E17" i="125"/>
  <c r="E17" i="37"/>
  <c r="E10" i="35"/>
  <c r="C18" i="125"/>
  <c r="E15" i="125"/>
  <c r="E13" i="125"/>
  <c r="C24" i="35"/>
  <c r="E8" i="35"/>
  <c r="E7" i="125"/>
  <c r="B18" i="125"/>
  <c r="H33" i="65" l="1"/>
  <c r="H47" i="65" s="1"/>
  <c r="C14" i="2" s="1"/>
  <c r="D20" i="89"/>
  <c r="R20" i="89" s="1"/>
  <c r="R19" i="100"/>
  <c r="D21" i="92"/>
  <c r="N19" i="99"/>
  <c r="E21" i="92"/>
  <c r="N12" i="92"/>
  <c r="E24" i="65"/>
  <c r="F24" i="65" s="1"/>
  <c r="B21" i="92"/>
  <c r="F21" i="92"/>
  <c r="J19" i="50"/>
  <c r="C43" i="2" s="1"/>
  <c r="N20" i="46"/>
  <c r="C19" i="43"/>
  <c r="B43" i="2" s="1"/>
  <c r="B19" i="43"/>
  <c r="B14" i="2"/>
  <c r="C33" i="2"/>
  <c r="D33" i="2" s="1"/>
  <c r="E24" i="35"/>
  <c r="B23" i="2" s="1"/>
  <c r="D23" i="2" s="1"/>
  <c r="E18" i="125"/>
  <c r="D14" i="2" l="1"/>
  <c r="N21" i="92"/>
  <c r="B82" i="121" l="1"/>
  <c r="B113" i="121" s="1"/>
</calcChain>
</file>

<file path=xl/sharedStrings.xml><?xml version="1.0" encoding="utf-8"?>
<sst xmlns="http://schemas.openxmlformats.org/spreadsheetml/2006/main" count="3000" uniqueCount="538">
  <si>
    <t>Mes</t>
  </si>
  <si>
    <t>Envasado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</si>
  <si>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</si>
  <si>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</si>
  <si>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</si>
  <si>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</si>
  <si>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</si>
  <si>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</si>
  <si>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</si>
  <si>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</si>
  <si>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</si>
  <si>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</si>
  <si>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</si>
  <si>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</si>
  <si>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Granel (2)</t>
  </si>
  <si>
    <t>TOTAL</t>
  </si>
  <si>
    <t>Inyección Red</t>
  </si>
  <si>
    <t>(1) Gas Licuado vendido en cilindros</t>
  </si>
  <si>
    <t xml:space="preserve">(3) Gas Licuado inyectado en las fábricas de Gas de Ciudad </t>
  </si>
  <si>
    <t xml:space="preserve">     (Gas Manufacturado).</t>
  </si>
  <si>
    <t>(2) Gas Licuado distribuído a estanques de almacenamiento, el que es vendido</t>
  </si>
  <si>
    <t xml:space="preserve">     contra entrega o a través de  medidores</t>
  </si>
  <si>
    <t>Total</t>
  </si>
  <si>
    <t>Gas Licuado</t>
  </si>
  <si>
    <t>Kerosene</t>
  </si>
  <si>
    <t>Kerosene Aviación</t>
  </si>
  <si>
    <t>Petróleo Diesel</t>
  </si>
  <si>
    <t>Residencial</t>
  </si>
  <si>
    <t>Comercial</t>
  </si>
  <si>
    <t>Fiscal</t>
  </si>
  <si>
    <t>Industrial</t>
  </si>
  <si>
    <t xml:space="preserve">Notas: </t>
  </si>
  <si>
    <t>TOTALES</t>
  </si>
  <si>
    <t>(1)</t>
  </si>
  <si>
    <t>(2)</t>
  </si>
  <si>
    <t>Metropolitana</t>
  </si>
  <si>
    <t>Total Nacional (Mm3)</t>
  </si>
  <si>
    <t>TOTAL NACIONAL (Mm3)</t>
  </si>
  <si>
    <t>1.- VENTAS MENSUALES POR REGIONES (Mm3).</t>
  </si>
  <si>
    <t>REGIONES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</si>
  <si>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</si>
  <si>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</si>
  <si>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</si>
  <si>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</si>
  <si>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</si>
  <si>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</si>
  <si>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</si>
  <si>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</si>
  <si>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</si>
  <si>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</si>
  <si>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</si>
  <si>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</si>
  <si>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No incluye el GL distribuido por redes y suministrado</t>
  </si>
  <si>
    <t>II.- PRODUCCION, IMPORTACION Y PROCESAMIENTO DEL PETROLEO CRUDO Y</t>
  </si>
  <si>
    <t>1.- PRODUCCION DE PETROLEO CRUDO Y GAS NATURAL, E IMPORTACIONES</t>
  </si>
  <si>
    <t xml:space="preserve">    DE PETROLEO CRUDO.</t>
  </si>
  <si>
    <t xml:space="preserve">PETROLEO </t>
  </si>
  <si>
    <t>GAS</t>
  </si>
  <si>
    <t>NATURAL</t>
  </si>
  <si>
    <t>IMPORTADO</t>
  </si>
  <si>
    <t>MES</t>
  </si>
  <si>
    <t>(m3)</t>
  </si>
  <si>
    <t>(Mm3)</t>
  </si>
  <si>
    <t>2.- PETROLEO CRUDO Y GAS NATURAL PROCESADO EN EL PAIS.</t>
  </si>
  <si>
    <t>REFINERIA</t>
  </si>
  <si>
    <t>PETROLEO CRUDO</t>
  </si>
  <si>
    <t>GAS NATURAL</t>
  </si>
  <si>
    <t>(3)</t>
  </si>
  <si>
    <t>Nacional</t>
  </si>
  <si>
    <t>Importado</t>
  </si>
  <si>
    <t>(1) Incluye gasolina natural extraída del gas natural.</t>
  </si>
  <si>
    <t>PETROLEO CRUDO (m3)</t>
  </si>
  <si>
    <t>NATURAL (Mm3)</t>
  </si>
  <si>
    <t>Primer Trimestre</t>
  </si>
  <si>
    <t>Segundo Trimestre</t>
  </si>
  <si>
    <t>Tercer Trimestre</t>
  </si>
  <si>
    <t>Cuarto Trimestre</t>
  </si>
  <si>
    <t>1.- PRODUCCION NACIONAL NETA ANUAL (m3) (1).</t>
  </si>
  <si>
    <t>TIPO</t>
  </si>
  <si>
    <t xml:space="preserve">              REFINERIAS</t>
  </si>
  <si>
    <t>COMBUSTIBLE</t>
  </si>
  <si>
    <t>4.- VENTA NACIONAL DE DERIVADOS DEL PETROLEO.</t>
  </si>
  <si>
    <t xml:space="preserve"> a) TOTAL DE VENTAS DE COMBUSTIBLES LIQUIDOS (m3).</t>
  </si>
  <si>
    <t xml:space="preserve">VENTAS DIRECTAS </t>
  </si>
  <si>
    <t xml:space="preserve"> VENTAS COMPAÑIAS </t>
  </si>
  <si>
    <t>ENAP</t>
  </si>
  <si>
    <t xml:space="preserve"> DISTRIBUIDORAS</t>
  </si>
  <si>
    <t>INYECCION A LA RED</t>
  </si>
  <si>
    <t>c) TOTAL NACIONAL DE VENTAS DE DERIVADOS DEL PETROLEO (m3).</t>
  </si>
  <si>
    <t xml:space="preserve">  VENTAS DE C.L.</t>
  </si>
  <si>
    <t>TOTAL DE VENTAS</t>
  </si>
  <si>
    <t>I.- RESUMEN  DE  LA  PRODUCCION,  IMPORTACION  Y  VENTA  DE PETROLEO  CRUDO,</t>
  </si>
  <si>
    <t>1.- PRODUCCION E IMPORTACION DE PETROLEO CRUDO Y GAS NATURAL.</t>
  </si>
  <si>
    <t xml:space="preserve">                                PRODUCCION NACIONAL</t>
  </si>
  <si>
    <t>IMPORTACION</t>
  </si>
  <si>
    <t>(2) Crudo recepcionado en refinerías.</t>
  </si>
  <si>
    <t xml:space="preserve">PETROLEO CRUDO </t>
  </si>
  <si>
    <t>3.- PRODUCCION E IMPORTACION DE DERIVADOS DEL PETROLEO.</t>
  </si>
  <si>
    <t>(3) Incluye derivados de uso no energético.</t>
  </si>
  <si>
    <t xml:space="preserve">    en fase gaseosa a través de medidores, ya incluido en</t>
  </si>
  <si>
    <t xml:space="preserve">    el GL granel del Título V anterior.</t>
  </si>
  <si>
    <t>Nombre Combustible</t>
  </si>
  <si>
    <t>(1) USUARIOS: Ventas a Industrias, Comercio o Particulares.</t>
  </si>
  <si>
    <t>(1) EMPRESAS DE TRANSPORTE: Ventas a empresas de transporte por calle y caminos.</t>
  </si>
  <si>
    <t>(1) RANCHOS: Ventas a barcos y aviones.</t>
  </si>
  <si>
    <t>(1) CANAL MINORISTA: Ventas a Estaciones de Servicio y locales de venta al público en general.</t>
  </si>
  <si>
    <t xml:space="preserve">     c.1.1. Ventas Directas a Usuarios (1), ordenadas por producto y por mes (m3)</t>
  </si>
  <si>
    <t xml:space="preserve">     c.1.2. Ventas Directas a Empresas de Transporte (1), ordenadas por producto y por mes (m3)</t>
  </si>
  <si>
    <t xml:space="preserve">     c.1.3. Ventas Directas a Ranchos (1), ordenadas por producto y por mes (m3).</t>
  </si>
  <si>
    <t xml:space="preserve">     c.2. Ventas Canal Minorista (1), ordenadas por producto y por mes (m3).</t>
  </si>
  <si>
    <t xml:space="preserve">     c.3. Consumo Interno (1), ordenadas por producto y por mes (m3).</t>
  </si>
  <si>
    <t xml:space="preserve">     c.4. Total de Ventas, ordenadas por producto y por mes (m3).</t>
  </si>
  <si>
    <t>Región Metropolitana</t>
  </si>
  <si>
    <t xml:space="preserve">     c.1.1. Ventas Directas a Usuarios (1), ordenadas por producto y por región (m3).</t>
  </si>
  <si>
    <t xml:space="preserve">     c.1.2. Ventas Directas a Empresas de Transporte (1), ordenadas por producto y por región (m3).</t>
  </si>
  <si>
    <t xml:space="preserve">     c.1.3 Ventas Directas a Ranchos (1), ordenadas por producto y por región (m3).</t>
  </si>
  <si>
    <t xml:space="preserve">     c.3. Consumo Interno (1), ordenadas por producto y por región (m3).</t>
  </si>
  <si>
    <t xml:space="preserve">     c.4. Total de Ventas (1), ordenadas por producto y por región (m3).</t>
  </si>
  <si>
    <t xml:space="preserve">     Ordenadas por mes y por producto (m3).</t>
  </si>
  <si>
    <t xml:space="preserve">     Ordenadas por Mes y por Producto.</t>
  </si>
  <si>
    <t xml:space="preserve">     Ordenadas por producto y por región (m3).</t>
  </si>
  <si>
    <t>Granel</t>
  </si>
  <si>
    <t>REGIÓN</t>
  </si>
  <si>
    <t>TOTAL PAÍS</t>
  </si>
  <si>
    <t>Fuente: Informe Estadístico Mensual Enap.</t>
  </si>
  <si>
    <t>(1) CONSUMO INTERNO: Consumos de los vehículos de las Empresas Distribuidoras.</t>
  </si>
  <si>
    <t>1.- DISTRIBUCION MENSUAL POR REGIONES (Mm3).</t>
  </si>
  <si>
    <t>a) VENTAS ANUALES POR CANALES DE DISTRIBUCION (m3).</t>
  </si>
  <si>
    <t xml:space="preserve">VENTAS </t>
  </si>
  <si>
    <t xml:space="preserve">TIPO DE </t>
  </si>
  <si>
    <t xml:space="preserve">DIRECTAS </t>
  </si>
  <si>
    <t>COMPAÑIAS</t>
  </si>
  <si>
    <t>DISTRIBUIDORAS</t>
  </si>
  <si>
    <t>b) VENTAS ANUALES POR PRODUCTOS DE LAS COMPAÑIAS DISTRIBUIDORAS (m3).</t>
  </si>
  <si>
    <t>USUARIOS: Ventas a Industriales, Comercio o Particulares.</t>
  </si>
  <si>
    <t>EMPRESAS DE TRANSPORTE: Ventas a empresas de transporte por calles y caminos.</t>
  </si>
  <si>
    <t>RANCHOS: Ventas a barcos y aviones.</t>
  </si>
  <si>
    <t>CANAL MINORISTA: Ventas a estaciones de servicio y locales de venta al público en general.</t>
  </si>
  <si>
    <t>CONSUMO INTERNO: Consumos propios de las Empresas Distribuidoras.</t>
  </si>
  <si>
    <t>Combustibles</t>
  </si>
  <si>
    <t>Transporte</t>
  </si>
  <si>
    <t>Ranchos</t>
  </si>
  <si>
    <t>Canal</t>
  </si>
  <si>
    <t>Minorista</t>
  </si>
  <si>
    <t>Interno</t>
  </si>
  <si>
    <t>Consumo</t>
  </si>
  <si>
    <t>Ventas</t>
  </si>
  <si>
    <t>Gasolinas</t>
  </si>
  <si>
    <t>Petróleo Combustible</t>
  </si>
  <si>
    <t>IMP.</t>
  </si>
  <si>
    <t>EXP.</t>
  </si>
  <si>
    <t xml:space="preserve">Total </t>
  </si>
  <si>
    <t>2.- IMPORTACION-EXPORTACION</t>
  </si>
  <si>
    <t>5.- DISTRIBUCION DE GAS DE CIUDAD  Y GAS NATURAL. (Mm3).</t>
  </si>
  <si>
    <t>GAS DE CIUDAD</t>
  </si>
  <si>
    <t>Propileno</t>
  </si>
  <si>
    <t>CRUDO</t>
  </si>
  <si>
    <t>Gas Natural (uso energético)</t>
  </si>
  <si>
    <t>Gas Natural (uso petroquímico)</t>
  </si>
  <si>
    <t>y Directas de Usuarios</t>
  </si>
  <si>
    <t>Cias. Distribuidoras</t>
  </si>
  <si>
    <t>GASOLINA_93_SP</t>
  </si>
  <si>
    <t>GASOLINA_95_SP</t>
  </si>
  <si>
    <t>GASOLINA_97_SP</t>
  </si>
  <si>
    <t>KEROSENE_AVIACION</t>
  </si>
  <si>
    <t>KEROSENE_DOMESTICO</t>
  </si>
  <si>
    <t>P_COMBUSTIBLE_180</t>
  </si>
  <si>
    <t>P_COMBUSTIBLE_5</t>
  </si>
  <si>
    <t>P_COMBUSTIBLE_6</t>
  </si>
  <si>
    <t>P_DIESEL_A1</t>
  </si>
  <si>
    <t>diciembre</t>
  </si>
  <si>
    <t>3.- PRODUCCION MENSUAL NETA POR REFINERIA.</t>
  </si>
  <si>
    <t>3.- VENTAS NACIONALES POR PRODUCTOS Y POR REGION.</t>
  </si>
  <si>
    <t>2.- VENTAS NACIONALES POR PRODUCTOS Y POR MES.</t>
  </si>
  <si>
    <t>1.- VENTAS NACIONALES POR PRODUCTOS Y CANAL DE DISTRIBUCION.</t>
  </si>
  <si>
    <t>P_DIESEL_INVERNAL</t>
  </si>
  <si>
    <t>julio</t>
  </si>
  <si>
    <t>agosto</t>
  </si>
  <si>
    <t>septiembre</t>
  </si>
  <si>
    <t>octubre</t>
  </si>
  <si>
    <t>noviembre</t>
  </si>
  <si>
    <t>Componente Asfáltico</t>
  </si>
  <si>
    <t>Aguarrás Mineral</t>
  </si>
  <si>
    <t>Crudo Reducido</t>
  </si>
  <si>
    <t>GASOLINA_AVIACION_100-130</t>
  </si>
  <si>
    <t>Bío-Bío</t>
  </si>
  <si>
    <t>Aconcagua</t>
  </si>
  <si>
    <t>Gregorio</t>
  </si>
  <si>
    <t>DE ENAP</t>
  </si>
  <si>
    <t>Arica y Parinacota</t>
  </si>
  <si>
    <t>Tarapaca</t>
  </si>
  <si>
    <t>Antofagasta</t>
  </si>
  <si>
    <t>Atacama</t>
  </si>
  <si>
    <t>Coquimbo</t>
  </si>
  <si>
    <t>Valparaíso</t>
  </si>
  <si>
    <t>Libertador Bernardo OHiggins</t>
  </si>
  <si>
    <t>Maule</t>
  </si>
  <si>
    <t>Biobío</t>
  </si>
  <si>
    <t>La Araucanía</t>
  </si>
  <si>
    <t>Region de los Rios</t>
  </si>
  <si>
    <t>Los Lagos</t>
  </si>
  <si>
    <t>Aisén del General Carlos Ibáñez del Campo</t>
  </si>
  <si>
    <t>Magallanes y de la Antártica Chilena</t>
  </si>
  <si>
    <t>Libertador Bernardo Ohiggins</t>
  </si>
  <si>
    <t>REGION DEL BIOBIO (Mm3)</t>
  </si>
  <si>
    <t>Antofagasta (Mm3)</t>
  </si>
  <si>
    <t>Valparaíso (Mm3)</t>
  </si>
  <si>
    <t>Magallanes y de la Antártica Chilena (Mm3)</t>
  </si>
  <si>
    <t>Usuarios</t>
  </si>
  <si>
    <t>Empresas de</t>
  </si>
  <si>
    <t xml:space="preserve">Valparaíso </t>
  </si>
  <si>
    <t>BioBío</t>
  </si>
  <si>
    <t>BIOBIO</t>
  </si>
  <si>
    <r>
      <t xml:space="preserve">     c.2. Ventas Canal Minorista  (1), ordenadas por producto y por región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).</t>
    </r>
  </si>
  <si>
    <t>PETROLEO CRUDO NACIONAL</t>
  </si>
  <si>
    <t>hoja 1</t>
  </si>
  <si>
    <t>hoja 2</t>
  </si>
  <si>
    <t>hoja 3</t>
  </si>
  <si>
    <t>hoja 4</t>
  </si>
  <si>
    <t>hoja 5</t>
  </si>
  <si>
    <t>hoja 6</t>
  </si>
  <si>
    <t>hoja 7</t>
  </si>
  <si>
    <t>hoja 8</t>
  </si>
  <si>
    <t>hoja 9</t>
  </si>
  <si>
    <t>hoja 10</t>
  </si>
  <si>
    <t>hoja 11</t>
  </si>
  <si>
    <t>hoja 12</t>
  </si>
  <si>
    <t>hoja 13</t>
  </si>
  <si>
    <t>hoja 14</t>
  </si>
  <si>
    <t>hoja 15</t>
  </si>
  <si>
    <t>hoja 16</t>
  </si>
  <si>
    <t>hoja 17</t>
  </si>
  <si>
    <t>hoja 18</t>
  </si>
  <si>
    <t>hoja 19</t>
  </si>
  <si>
    <t>hoja 20</t>
  </si>
  <si>
    <t>hoja 21</t>
  </si>
  <si>
    <t>hoja 22</t>
  </si>
  <si>
    <t>hoja 23</t>
  </si>
  <si>
    <t>hoja 24</t>
  </si>
  <si>
    <t>hoja 25</t>
  </si>
  <si>
    <t>hoja 26</t>
  </si>
  <si>
    <t>hoja 27</t>
  </si>
  <si>
    <t>hoja 28</t>
  </si>
  <si>
    <t>hoja 29</t>
  </si>
  <si>
    <t>hoja 30</t>
  </si>
  <si>
    <t>hoja 31</t>
  </si>
  <si>
    <t>hoja 32</t>
  </si>
  <si>
    <t>hoja 33</t>
  </si>
  <si>
    <t>1.- PRODUCCION DE PETROLEO CRUDO Y GAS NATURAL, E IMPORTACIONES DE PETROLEO CRUDO</t>
  </si>
  <si>
    <t>a) Ventas de Combustibles Líquidos de Enap y Compañías  Distribuidoras (m3).</t>
  </si>
  <si>
    <t>b) Ventas Mensuales Directas de ENAP(m3).</t>
  </si>
  <si>
    <t>hoja 35</t>
  </si>
  <si>
    <t>hoja 36</t>
  </si>
  <si>
    <t>hoja 37</t>
  </si>
  <si>
    <t>hoja 38</t>
  </si>
  <si>
    <t>hoja 39</t>
  </si>
  <si>
    <t>hoja 40</t>
  </si>
  <si>
    <t>hoja 41</t>
  </si>
  <si>
    <t>hoja 43</t>
  </si>
  <si>
    <t>hoja 44</t>
  </si>
  <si>
    <t>hoja 45</t>
  </si>
  <si>
    <t>hoja 46</t>
  </si>
  <si>
    <t>hoja 48</t>
  </si>
  <si>
    <t>4.-  VENTAS TOTALES DE ENAP Y COMPAÑIAS DISTRIBUIDORAS, ORDENADAS POR MES Y POR PRODUCTOS PARA CADA REGIÓN (M3).</t>
  </si>
  <si>
    <t>hoja 47_1</t>
  </si>
  <si>
    <t>hoja 47_2</t>
  </si>
  <si>
    <t xml:space="preserve">2. VENTAS MENSUALES DE GAS DE CIUDAD POR REGIONES Y TIPO DE CONSUMIDOR (Mm3). </t>
  </si>
  <si>
    <t>3.-VENTAS MENSUALES DE GAS DE CIUDAD POR REGIONES Y TIPO DE CONSUMIDOR (Mm3).</t>
  </si>
  <si>
    <t>c) Ventas de Combustibles Líquidos de las Compañias Distribuidoras.</t>
  </si>
  <si>
    <t>b) Ventas Mensuales Directas de ENAP. ordenadas por producto y por región (m3).</t>
  </si>
  <si>
    <t>a) Total de Ventas de Combustibles Líquidos(m3).</t>
  </si>
  <si>
    <t>c) Total Nacional de Ventas de Derivados del Petroleo(m3).</t>
  </si>
  <si>
    <t>a) Combustibles Líquidos (Miles de m3).</t>
  </si>
  <si>
    <t>b) Gas Natural (Millones m3)</t>
  </si>
  <si>
    <t xml:space="preserve">2. GAS NATURAL DISTRIBUIDO POR REGIONES Y TIPO DE CONSUMIDOR (Mm3). </t>
  </si>
  <si>
    <t>a) Producción Mensual Neta Derivados del Petroleo (m3) Refinería Aconcagua.</t>
  </si>
  <si>
    <t>b) Producción Mensual Neta Derivados del Petroleo (m3) Refinería BioBio.</t>
  </si>
  <si>
    <t>c) Producción Mensual Neta Derivados del Petroleo (m3) Refinería Gregorio.</t>
  </si>
  <si>
    <t>d) Producción Mensual Neta Derivados del Petroleo (m3) Totales refinerías.</t>
  </si>
  <si>
    <t>hoja 34_1</t>
  </si>
  <si>
    <t>hoja 34_2</t>
  </si>
  <si>
    <t>hoja 42_2</t>
  </si>
  <si>
    <t>hoja 42_1</t>
  </si>
  <si>
    <t>a) Ventas Anuales por Canales de Distribución (m3).</t>
  </si>
  <si>
    <t>b) Ventas Anuales por Productos de la Compañias Distribuidoras (m3).</t>
  </si>
  <si>
    <t>VENTAS DE</t>
  </si>
  <si>
    <r>
      <t xml:space="preserve">     c.2. Ventas Canal Minorista  (1), ordenadas por producto y por región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).</t>
    </r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</si>
  <si>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</si>
  <si>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</si>
  <si>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</si>
  <si>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</si>
  <si>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</si>
  <si>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Valparaiso</t>
  </si>
  <si>
    <t>Región de Ohiggins</t>
  </si>
  <si>
    <t>Región del Maule</t>
  </si>
  <si>
    <t>Región de Bio Bio</t>
  </si>
  <si>
    <t>Región de La Araucanía</t>
  </si>
  <si>
    <t>Región de los Rios</t>
  </si>
  <si>
    <t>Región de Los Lagos</t>
  </si>
  <si>
    <t>Totales Nacionales</t>
  </si>
  <si>
    <t>Región de Magallanes y la Antartica</t>
  </si>
  <si>
    <t>Región de Aisén</t>
  </si>
  <si>
    <t>Nota: Cuadros a completar proximamente.</t>
  </si>
  <si>
    <t>PRODUCCION NACIONAL</t>
  </si>
  <si>
    <t>P_DIESEL_B1</t>
  </si>
  <si>
    <t>P_DIESEL_B2</t>
  </si>
  <si>
    <t>Diesel ULSD</t>
  </si>
  <si>
    <t>Diesel B-1</t>
  </si>
  <si>
    <t>Decantado</t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</si>
  <si>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(1)</t>
    </r>
  </si>
  <si>
    <r>
      <t xml:space="preserve">      GAS NATURAL (Mm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</si>
  <si>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r>
      <t>PETROLEO CRUDO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 (2)</t>
    </r>
  </si>
  <si>
    <r>
      <t>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</si>
  <si>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>IMPORTADO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) </t>
    </r>
  </si>
  <si>
    <r>
      <t xml:space="preserve">         PRODUCCION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 (3)</t>
    </r>
  </si>
  <si>
    <r>
      <t xml:space="preserve">      IMPORTACION NACIONAL NETA (m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>)</t>
    </r>
  </si>
  <si>
    <t>1. VENTA NACIONAL POR REGIONES (ton).</t>
  </si>
  <si>
    <t xml:space="preserve"> b) TOTAL DE VENTAS DE GAS LICUADO (1) (ton).</t>
  </si>
  <si>
    <t>(1) No Incluye Inyección a la Red</t>
  </si>
  <si>
    <t xml:space="preserve">       la densidad de 0,55 ton/m3  de Enero a Julio y de  0,508  ton/m3 de Agosto a Diciembre.</t>
  </si>
  <si>
    <t>Fuente: Informe mensual ENAP.</t>
  </si>
  <si>
    <t>Fuente: Informe  mensual ENAP.</t>
  </si>
  <si>
    <t xml:space="preserve">Arica y Parinacota </t>
  </si>
  <si>
    <t>Envasado (1)</t>
  </si>
  <si>
    <t>VENTAS DE GLP (2)</t>
  </si>
  <si>
    <t>(2) Valor obtenido de las ventas nacionales de GLP (en ton) transformadas a m3 utilizando</t>
  </si>
  <si>
    <t>b) Total de Ventas de Gas Licuado(ton).</t>
  </si>
  <si>
    <t>3. VENTAS TOTALES DE GLP POR MES Y PARA CADA REGION (ton)</t>
  </si>
  <si>
    <t>Los Rios</t>
  </si>
  <si>
    <t>hoja 47_3</t>
  </si>
  <si>
    <t>Región de la Araucania</t>
  </si>
  <si>
    <t>Total General</t>
  </si>
  <si>
    <t>Total general</t>
  </si>
  <si>
    <t>Isobutano</t>
  </si>
  <si>
    <t>Propano Comercial</t>
  </si>
  <si>
    <t>Propano Especial</t>
  </si>
  <si>
    <t>Gasolina Automóvil</t>
  </si>
  <si>
    <t>Gasolina 91 NOR</t>
  </si>
  <si>
    <t>Gasolina 93 NOR RM</t>
  </si>
  <si>
    <t>Gasolina 93 NOR RP</t>
  </si>
  <si>
    <t>Gasolina 97 NOR RM</t>
  </si>
  <si>
    <t>Gasolina 97 NOR RP</t>
  </si>
  <si>
    <t>Kerosene Aviación ASTM A1</t>
  </si>
  <si>
    <t>Kerosene Doméstico</t>
  </si>
  <si>
    <t>Diesel</t>
  </si>
  <si>
    <t>Diesel C</t>
  </si>
  <si>
    <t>Diesel Marino MGO or DMA</t>
  </si>
  <si>
    <t>Petróleo Diesel Grado A-1 (RM)</t>
  </si>
  <si>
    <t>Pet. Combustibles</t>
  </si>
  <si>
    <t>Petróleo Comb Especial Max. 1% Azufre</t>
  </si>
  <si>
    <t>Petróleo Comb Uso Marino RMF35 (IFO-380)</t>
  </si>
  <si>
    <t>Petróleo Combustible N° 6</t>
  </si>
  <si>
    <t>Gasolina Aviación</t>
  </si>
  <si>
    <t>Gasolina 100 ll</t>
  </si>
  <si>
    <t>Gasolinas Bases</t>
  </si>
  <si>
    <t>Gasolina de Topping</t>
  </si>
  <si>
    <t>Gasolina Natural</t>
  </si>
  <si>
    <t>Nafta</t>
  </si>
  <si>
    <t>Alquilato</t>
  </si>
  <si>
    <t>Nafta Desulfurizada</t>
  </si>
  <si>
    <t>Reformato</t>
  </si>
  <si>
    <t>Prod. Industriales</t>
  </si>
  <si>
    <t>Asfalto CA24</t>
  </si>
  <si>
    <t>Gas Oil</t>
  </si>
  <si>
    <t>Pitch Especial</t>
  </si>
  <si>
    <t>SLOP de Crudo</t>
  </si>
  <si>
    <t>SLOP Liviano</t>
  </si>
  <si>
    <t>SLOP Pesado</t>
  </si>
  <si>
    <t>Propileno Baja Pureza</t>
  </si>
  <si>
    <t>Solventes</t>
  </si>
  <si>
    <t>Xileno Industrial</t>
  </si>
  <si>
    <t>REFINERIA ACONCAGUA</t>
  </si>
  <si>
    <t>Butano Comercial</t>
  </si>
  <si>
    <t>COL</t>
  </si>
  <si>
    <t>Gasolina de Cracking</t>
  </si>
  <si>
    <t>Gasolina HCN</t>
  </si>
  <si>
    <t>REFINERIA BÍO BÍO</t>
  </si>
  <si>
    <t>Butano Especial</t>
  </si>
  <si>
    <t>REFINERIA GREGORIO</t>
  </si>
  <si>
    <t>Coquimbo (Mm3)</t>
  </si>
  <si>
    <t>Maule (Mm3)</t>
  </si>
  <si>
    <t>hoja 47_4</t>
  </si>
  <si>
    <t>Región de Valparaíso</t>
  </si>
  <si>
    <t>Región de Maule</t>
  </si>
  <si>
    <t>Región de la Bío-Bío</t>
  </si>
  <si>
    <t>Región de la Los Lagos</t>
  </si>
  <si>
    <t>Gasolina 88 NOR</t>
  </si>
  <si>
    <t>DIESEL MARINO</t>
  </si>
  <si>
    <t xml:space="preserve"> Metropolitana (Mm3)</t>
  </si>
  <si>
    <t>Los Lagos (Mm3)</t>
  </si>
  <si>
    <t>Araucania (Mm3)</t>
  </si>
  <si>
    <t>Libertador Bernardo O'Higgins (Mm3)</t>
  </si>
  <si>
    <t>MTBE</t>
  </si>
  <si>
    <t>Isomerato</t>
  </si>
  <si>
    <t>Ñuble</t>
  </si>
  <si>
    <t>Magallanes y Antartíca Chilena</t>
  </si>
  <si>
    <t>TOTAL PAIS</t>
  </si>
  <si>
    <t>Bío-Bío  (Mm3)</t>
  </si>
  <si>
    <t>Región del Ñuble</t>
  </si>
  <si>
    <t>hoja 42_3</t>
  </si>
  <si>
    <t>Fecha</t>
  </si>
  <si>
    <t>Tipo Consumidor</t>
  </si>
  <si>
    <t>Servicio Público</t>
  </si>
  <si>
    <t>2. VENTA NACIONAL ANUAL POR TIPO DE CONSUMIDOR (ton).</t>
  </si>
  <si>
    <t>hoja 35_1</t>
  </si>
  <si>
    <t>hoja 35_2</t>
  </si>
  <si>
    <t xml:space="preserve"> VENTA NACIONAL MENSUAL POR TIPO DE CONSUMIDOR (ton).</t>
  </si>
  <si>
    <t>VENTA NACIONAL MENSUAL POR TIPO DE CONSUMIDOR (ton).</t>
  </si>
  <si>
    <t xml:space="preserve"> Granel</t>
  </si>
  <si>
    <t xml:space="preserve"> Total Envasado</t>
  </si>
  <si>
    <t xml:space="preserve"> Total Granel</t>
  </si>
  <si>
    <t xml:space="preserve"> Total General</t>
  </si>
  <si>
    <t>Tarapacá</t>
  </si>
  <si>
    <t>IFO 2020 VLSFO (IFO 180 RME)</t>
  </si>
  <si>
    <t>Reconstituido</t>
  </si>
  <si>
    <t>Vehicular</t>
  </si>
  <si>
    <t>Consumo Propio</t>
  </si>
  <si>
    <t>Generadoras Centrales</t>
  </si>
  <si>
    <t>Otras Distribuidoras</t>
  </si>
  <si>
    <t>Región de Ñuble</t>
  </si>
  <si>
    <t>hoja 34</t>
  </si>
  <si>
    <t>hoja 47_5</t>
  </si>
  <si>
    <t>hoja 47_6</t>
  </si>
  <si>
    <t>Ñuble  (Mm3)</t>
  </si>
  <si>
    <t xml:space="preserve"> 2 KG</t>
  </si>
  <si>
    <t xml:space="preserve"> 5 KG</t>
  </si>
  <si>
    <t xml:space="preserve"> 11 KG</t>
  </si>
  <si>
    <t xml:space="preserve"> 15 KG</t>
  </si>
  <si>
    <t xml:space="preserve"> 45 KG</t>
  </si>
  <si>
    <t xml:space="preserve"> Granel Vehicular</t>
  </si>
  <si>
    <t>Gasolina 93 RM</t>
  </si>
  <si>
    <t>Gasolina 97 RM</t>
  </si>
  <si>
    <t>Gasolina 93 NOR</t>
  </si>
  <si>
    <t>Gasolina 97 RP</t>
  </si>
  <si>
    <t>Gasolina 88</t>
  </si>
  <si>
    <t>Diesel A1</t>
  </si>
  <si>
    <t>Diesel B1</t>
  </si>
  <si>
    <t>Diesel Marino MGO</t>
  </si>
  <si>
    <t>Pet. Combustible N° 6 RM</t>
  </si>
  <si>
    <t>Pet. Combustible IFO-380</t>
  </si>
  <si>
    <t>Pet. Combustible N° 6 RP</t>
  </si>
  <si>
    <t>Gasolina Topping</t>
  </si>
  <si>
    <t>Picth Especial</t>
  </si>
  <si>
    <t>Cemento Asfaltico CA-14</t>
  </si>
  <si>
    <t>Picth Asfaltico</t>
  </si>
  <si>
    <t>Gas Refinería    (m3 FOE)</t>
  </si>
  <si>
    <t>Slop Crudo</t>
  </si>
  <si>
    <t>Gasolina Blanca</t>
  </si>
  <si>
    <t>Aguarras Mineral</t>
  </si>
  <si>
    <t>Xileno</t>
  </si>
  <si>
    <t>Solvente N° 4</t>
  </si>
  <si>
    <t>Solvente Escaid 100</t>
  </si>
  <si>
    <t>Gasolina 86</t>
  </si>
  <si>
    <t>Gasolina Cracking</t>
  </si>
  <si>
    <t>Comp. Asfaltico</t>
  </si>
  <si>
    <t>Gasolina 93 s/p</t>
  </si>
  <si>
    <t>Gasolina 97 s/p</t>
  </si>
  <si>
    <t>Diesel B</t>
  </si>
  <si>
    <t>Diesel Bajo Escurrimiento</t>
  </si>
  <si>
    <t>Diesel Marino</t>
  </si>
  <si>
    <t>Formatos</t>
  </si>
  <si>
    <t>Gasolina 93 RP</t>
  </si>
  <si>
    <t>Gasolina Excedente (Gas 91)</t>
  </si>
  <si>
    <t>Gasolina De Cortes (GAS 88)</t>
  </si>
  <si>
    <t>IFO 380 RMG VLSFO</t>
  </si>
  <si>
    <t>Solvente Asfaltico</t>
  </si>
  <si>
    <t xml:space="preserve"> 2 KG Catalítico</t>
  </si>
  <si>
    <t xml:space="preserve"> 5 KG Catalítico</t>
  </si>
  <si>
    <t xml:space="preserve"> 11 KG Catalítico</t>
  </si>
  <si>
    <t xml:space="preserve"> 15 KG Catalítico</t>
  </si>
  <si>
    <t xml:space="preserve"> 45 KG Catalítico</t>
  </si>
  <si>
    <t xml:space="preserve">  Cilindro Vehicular</t>
  </si>
  <si>
    <t>Pitch Asfáltico</t>
  </si>
  <si>
    <t>I.- RESUMEN  DE  LA  PRODUCCION,  IMPORTACION  Y  VENTA  DE PETROLEO  CRUDO, GAS NATURAL Y DERIVADOS Año 2025</t>
  </si>
  <si>
    <t>II.- PRODUCCION, IMPORTACION Y PROCESAMIENTO DEL PETROLEO CRUDO Y GAS NATURAL Año 2025.</t>
  </si>
  <si>
    <t>3.- PETROLEO CRUDO PROCESADO EN Aconcagua Año 2025.</t>
  </si>
  <si>
    <t>4.- PETROLEO CRUDO PROCESADO EN Bío-Bío Año 2025.</t>
  </si>
  <si>
    <t>5.- PETROLEO CRUDO Y GAS NATURAL PROCESADO EN Gregorio. Año 2025.</t>
  </si>
  <si>
    <t>III.- PRODUCCION NACIONAL E IMPORTACION DE DERIVADOS DEL PETROLEO. Año 2025.</t>
  </si>
  <si>
    <t>IV.- DISTRIBUCION Y VENTAS DE COMBUSTIBLES LIQUIDOS. Año 2025.</t>
  </si>
  <si>
    <t>c) Ventas de Combustibles Líquidos de las Compañias Distribuidoras, Año 2025.</t>
  </si>
  <si>
    <t>V.- DISTRIBUCION Y VENTAS DE GAS LICUADO, Año 2025.</t>
  </si>
  <si>
    <t>VI. DISTRIBUCION Y VENTA DE GAS DE CIUDAD (1). Año 2025.</t>
  </si>
  <si>
    <t>VII. DISTRIBUCION  DE GAS DE NATURAL. Año 2025.</t>
  </si>
  <si>
    <t>Gas Natural Distribuído totales nacionales y tipo de consumidor (Mm3). Año 2025,</t>
  </si>
  <si>
    <t>Gas Natural Distribuído por regiones y tipo de consumidor (Mm3). Año 2025.</t>
  </si>
  <si>
    <t>2. Gas Natural Distribuído por regiones y tipo de consumidor (Mm3). Año 2025.</t>
  </si>
  <si>
    <t>3. VENTAS MENSUALES DE GAS DE CIUDAD POR REGIONES Y TIPO DE CONSUMIDOR (Mm3). Año 2025.</t>
  </si>
  <si>
    <t>2. VENTAS MENSUALES DE GAS DE CIUDAD POR REGIONES Y TIPO DE CONSUMIDOR (Mm3). Año 2025.</t>
  </si>
  <si>
    <t>VENTAS TOTALES DE GLP POR MES (ton), Año 2025.</t>
  </si>
  <si>
    <t>VENTAS TOTALES DE GLP POR MES Y PARA CADA REGION (ton), Año 2025.</t>
  </si>
  <si>
    <t>3. VENTAS TOTALES DE GLP POR MES Y PARA CADA REGION (ton), Año 2025.</t>
  </si>
  <si>
    <t>VENTAS DE GAS LICUADO,  Enero - Diciembre 2025</t>
  </si>
  <si>
    <t>VENTAS TOTALES DE ENAP Y COMPAÑIAS DISTRIBUIDORAS, ORDENADAS POR MES Y POR PRODUCTOS TOTALES NACIONALES (M3), Año 2025.</t>
  </si>
  <si>
    <t>VENTAS TOTALES DE ENAP Y COMPAÑIAS DISTRIBUIDORAS, ORDENADAS POR MES Y POR PRODUCTOS PARA CADA REGIÓN (M3), Año 2025.</t>
  </si>
  <si>
    <t>4.-  VENTAS TOTALES DE ENAP Y COMPAÑIAS DISTRIBUIDORAS, ORDENADAS POR MES Y POR PRODUCTOS PARA CADA REGIÓN (M3), Año 2025.</t>
  </si>
  <si>
    <t>b) Ventas Directas de ENAP. Año 2025.</t>
  </si>
  <si>
    <t>b) Ventas Mensuales Directas de ENAP. Año 2025.</t>
  </si>
  <si>
    <t xml:space="preserve">     GAS  NATURAL  Y  DERIVADOS. Año 2025.</t>
  </si>
  <si>
    <t>ene-25</t>
  </si>
  <si>
    <t>Total ene-25</t>
  </si>
  <si>
    <t>feb-25</t>
  </si>
  <si>
    <t>Total feb-25</t>
  </si>
  <si>
    <t>mar-25</t>
  </si>
  <si>
    <t>Total mar-25</t>
  </si>
  <si>
    <t>abr-25</t>
  </si>
  <si>
    <t>Total abr-25</t>
  </si>
  <si>
    <t>may-25</t>
  </si>
  <si>
    <t>Total may-25</t>
  </si>
  <si>
    <t>jun-25</t>
  </si>
  <si>
    <t>Total jun-25</t>
  </si>
  <si>
    <t>jul-25</t>
  </si>
  <si>
    <t>Total jul-25</t>
  </si>
  <si>
    <t>ago-25</t>
  </si>
  <si>
    <t>Total ago-25</t>
  </si>
  <si>
    <t>sep-25</t>
  </si>
  <si>
    <t>Total sep-25</t>
  </si>
  <si>
    <t>oct-25</t>
  </si>
  <si>
    <t>Total oct-25</t>
  </si>
  <si>
    <t>nov-25</t>
  </si>
  <si>
    <t>Total nov-25</t>
  </si>
  <si>
    <t>dic-25</t>
  </si>
  <si>
    <t>Total dic-25</t>
  </si>
  <si>
    <t>a) Ventas de Combustibles Líquidos de Enap y Compañías  Distribuidoras (m3), Año 2025.</t>
  </si>
  <si>
    <t>d) Producción mensual neta de derivados del Petróleo (m3). Totales Refinerías. Año 2025.</t>
  </si>
  <si>
    <t>c) Producción mensual neta de derivados del Petróleo (m3). Refinería Gregorio Año 2025.</t>
  </si>
  <si>
    <t>b) Producción mensual neta de derivados del Petróleo (m3). Refinería Bío Bío Año 2025.</t>
  </si>
  <si>
    <t>a) Producción mensual neta de derivados del Petróleo (m3). Refinería Aconcagua Año 2025.</t>
  </si>
  <si>
    <t xml:space="preserve">   GAS NATURAL. Año 2025.</t>
  </si>
  <si>
    <t>Año 2025</t>
  </si>
  <si>
    <t>Nafta Pesada</t>
  </si>
  <si>
    <t>Nafta Magallanes</t>
  </si>
  <si>
    <t>Coke Comb.      (m3 FOE)</t>
  </si>
  <si>
    <t>Slop</t>
  </si>
  <si>
    <t>P. Comb IFO-180</t>
  </si>
  <si>
    <t>P. Comb Nº6 B. Esc.</t>
  </si>
  <si>
    <t>Diesel Antártico</t>
  </si>
  <si>
    <t>Nafta Liviana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</si>
</sst>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2" formatCode="_ &quot;$&quot;* #,##0_ ;_ &quot;$&quot;* \-#,##0_ ;_ &quot;$&quot;* &quot;-&quot;_ ;_ @_ "/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* #,##0.00_-;\-* #,##0.00_-;_-* &quot;-&quot;??_-;_-@_-"/>
    <numFmt numFmtId="166" formatCode="_-* #,##0.00\ _€_-;\-* #,##0.00\ _€_-;_-* &quot;-&quot;??\ _€_-;_-@_-"/>
    <numFmt numFmtId="167" formatCode="_(* #,##0_);_(* \(#,##0\);_(* &quot;-&quot;_);_(@_)"/>
    <numFmt numFmtId="168" formatCode="_(* #,##0.00_);_(* \(#,##0.00\);_(* &quot;-&quot;??_);_(@_)"/>
    <numFmt numFmtId="169" formatCode="_(* #,##0_);_(* \(#,##0\);_(* &quot;-&quot;??_);_(@_)"/>
    <numFmt numFmtId="170" formatCode="_(* #,##0.00_);_(* \(#,##0.00\);_(* &quot;-&quot;_);_(@_)"/>
    <numFmt numFmtId="171" formatCode="#,##0_ ;\-#,##0\ "/>
    <numFmt numFmtId="172" formatCode="_([$€]* #,##0.00_);_([$€]* \(#,##0.00\);_([$€]* &quot;-&quot;??_);_(@_)"/>
    <numFmt numFmtId="173" formatCode="_-* #,##0_-;\-* #,##0_-;_-* &quot;-&quot;??_-;_-@_-"/>
    <numFmt numFmtId="174" formatCode="#,##0.00_ ;\-#,##0.00\ "/>
    <numFmt numFmtId="175" formatCode="#,##0.0"/>
    <numFmt numFmtId="176" formatCode="#,##0;\(#,##0\)"/>
  </numFmts>
  <fonts count="1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Century Gothic"/>
      <family val="2"/>
    </font>
    <font>
      <u/>
      <sz val="10"/>
      <name val="Century Gothic"/>
      <family val="2"/>
    </font>
    <font>
      <b/>
      <sz val="10"/>
      <name val="Century Gothic"/>
      <family val="2"/>
    </font>
    <font>
      <sz val="10"/>
      <color indexed="8"/>
      <name val="Arial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Century Gothic"/>
      <family val="2"/>
    </font>
    <font>
      <b/>
      <vertAlign val="superscript"/>
      <sz val="10"/>
      <name val="Century Gothic"/>
      <family val="2"/>
    </font>
    <font>
      <sz val="1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10"/>
      <color indexed="10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MS Sans Serif"/>
      <family val="2"/>
    </font>
    <font>
      <sz val="12"/>
      <name val="MS Sans Serif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53"/>
      <name val="Arial"/>
      <family val="2"/>
    </font>
    <font>
      <b/>
      <sz val="11"/>
      <color indexed="62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16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10"/>
      <name val="Calibri"/>
      <family val="2"/>
    </font>
    <font>
      <sz val="12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sz val="11"/>
      <color indexed="8"/>
      <name val="Arial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b/>
      <sz val="11"/>
      <name val="Arial"/>
      <family val="2"/>
    </font>
    <font>
      <sz val="11"/>
      <name val="Century Gothic"/>
      <family val="2"/>
    </font>
    <font>
      <b/>
      <sz val="11"/>
      <color indexed="8"/>
      <name val="Arial"/>
      <family val="2"/>
    </font>
    <font>
      <b/>
      <sz val="8"/>
      <name val="Century Gothic"/>
      <family val="2"/>
    </font>
    <font>
      <sz val="12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Verdana"/>
      <family val="2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1D641C"/>
        <bgColor rgb="FFFFFFFF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6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02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78" fillId="43" borderId="0" applyNumberFormat="0" applyBorder="0" applyAlignment="0" applyProtection="0"/>
    <xf numFmtId="0" fontId="13" fillId="2" borderId="0" applyNumberFormat="0" applyBorder="0" applyAlignment="0" applyProtection="0"/>
    <xf numFmtId="0" fontId="78" fillId="43" borderId="0" applyNumberFormat="0" applyBorder="0" applyAlignment="0" applyProtection="0"/>
    <xf numFmtId="0" fontId="78" fillId="44" borderId="0" applyNumberFormat="0" applyBorder="0" applyAlignment="0" applyProtection="0"/>
    <xf numFmtId="0" fontId="13" fillId="3" borderId="0" applyNumberFormat="0" applyBorder="0" applyAlignment="0" applyProtection="0"/>
    <xf numFmtId="0" fontId="78" fillId="44" borderId="0" applyNumberFormat="0" applyBorder="0" applyAlignment="0" applyProtection="0"/>
    <xf numFmtId="0" fontId="78" fillId="45" borderId="0" applyNumberFormat="0" applyBorder="0" applyAlignment="0" applyProtection="0"/>
    <xf numFmtId="0" fontId="13" fillId="4" borderId="0" applyNumberFormat="0" applyBorder="0" applyAlignment="0" applyProtection="0"/>
    <xf numFmtId="0" fontId="78" fillId="45" borderId="0" applyNumberFormat="0" applyBorder="0" applyAlignment="0" applyProtection="0"/>
    <xf numFmtId="0" fontId="78" fillId="46" borderId="0" applyNumberFormat="0" applyBorder="0" applyAlignment="0" applyProtection="0"/>
    <xf numFmtId="0" fontId="13" fillId="5" borderId="0" applyNumberFormat="0" applyBorder="0" applyAlignment="0" applyProtection="0"/>
    <xf numFmtId="0" fontId="78" fillId="46" borderId="0" applyNumberFormat="0" applyBorder="0" applyAlignment="0" applyProtection="0"/>
    <xf numFmtId="0" fontId="78" fillId="47" borderId="0" applyNumberFormat="0" applyBorder="0" applyAlignment="0" applyProtection="0"/>
    <xf numFmtId="0" fontId="13" fillId="6" borderId="0" applyNumberFormat="0" applyBorder="0" applyAlignment="0" applyProtection="0"/>
    <xf numFmtId="0" fontId="78" fillId="47" borderId="0" applyNumberFormat="0" applyBorder="0" applyAlignment="0" applyProtection="0"/>
    <xf numFmtId="0" fontId="78" fillId="48" borderId="0" applyNumberFormat="0" applyBorder="0" applyAlignment="0" applyProtection="0"/>
    <xf numFmtId="0" fontId="13" fillId="4" borderId="0" applyNumberFormat="0" applyBorder="0" applyAlignment="0" applyProtection="0"/>
    <xf numFmtId="0" fontId="78" fillId="4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78" fillId="49" borderId="0" applyNumberFormat="0" applyBorder="0" applyAlignment="0" applyProtection="0"/>
    <xf numFmtId="0" fontId="13" fillId="6" borderId="0" applyNumberFormat="0" applyBorder="0" applyAlignment="0" applyProtection="0"/>
    <xf numFmtId="0" fontId="78" fillId="49" borderId="0" applyNumberFormat="0" applyBorder="0" applyAlignment="0" applyProtection="0"/>
    <xf numFmtId="0" fontId="78" fillId="50" borderId="0" applyNumberFormat="0" applyBorder="0" applyAlignment="0" applyProtection="0"/>
    <xf numFmtId="0" fontId="13" fillId="3" borderId="0" applyNumberFormat="0" applyBorder="0" applyAlignment="0" applyProtection="0"/>
    <xf numFmtId="0" fontId="78" fillId="50" borderId="0" applyNumberFormat="0" applyBorder="0" applyAlignment="0" applyProtection="0"/>
    <xf numFmtId="0" fontId="78" fillId="51" borderId="0" applyNumberFormat="0" applyBorder="0" applyAlignment="0" applyProtection="0"/>
    <xf numFmtId="0" fontId="13" fillId="8" borderId="0" applyNumberFormat="0" applyBorder="0" applyAlignment="0" applyProtection="0"/>
    <xf numFmtId="0" fontId="78" fillId="51" borderId="0" applyNumberFormat="0" applyBorder="0" applyAlignment="0" applyProtection="0"/>
    <xf numFmtId="0" fontId="78" fillId="52" borderId="0" applyNumberFormat="0" applyBorder="0" applyAlignment="0" applyProtection="0"/>
    <xf numFmtId="0" fontId="13" fillId="9" borderId="0" applyNumberFormat="0" applyBorder="0" applyAlignment="0" applyProtection="0"/>
    <xf numFmtId="0" fontId="78" fillId="52" borderId="0" applyNumberFormat="0" applyBorder="0" applyAlignment="0" applyProtection="0"/>
    <xf numFmtId="0" fontId="78" fillId="53" borderId="0" applyNumberFormat="0" applyBorder="0" applyAlignment="0" applyProtection="0"/>
    <xf numFmtId="0" fontId="13" fillId="6" borderId="0" applyNumberFormat="0" applyBorder="0" applyAlignment="0" applyProtection="0"/>
    <xf numFmtId="0" fontId="78" fillId="53" borderId="0" applyNumberFormat="0" applyBorder="0" applyAlignment="0" applyProtection="0"/>
    <xf numFmtId="0" fontId="78" fillId="54" borderId="0" applyNumberFormat="0" applyBorder="0" applyAlignment="0" applyProtection="0"/>
    <xf numFmtId="0" fontId="13" fillId="4" borderId="0" applyNumberFormat="0" applyBorder="0" applyAlignment="0" applyProtection="0"/>
    <xf numFmtId="0" fontId="78" fillId="54" borderId="0" applyNumberFormat="0" applyBorder="0" applyAlignment="0" applyProtection="0"/>
    <xf numFmtId="0" fontId="32" fillId="6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9" borderId="0" applyNumberFormat="0" applyBorder="0" applyAlignment="0" applyProtection="0"/>
    <xf numFmtId="0" fontId="32" fillId="6" borderId="0" applyNumberFormat="0" applyBorder="0" applyAlignment="0" applyProtection="0"/>
    <xf numFmtId="0" fontId="32" fillId="3" borderId="0" applyNumberFormat="0" applyBorder="0" applyAlignment="0" applyProtection="0"/>
    <xf numFmtId="0" fontId="79" fillId="55" borderId="0" applyNumberFormat="0" applyBorder="0" applyAlignment="0" applyProtection="0"/>
    <xf numFmtId="0" fontId="32" fillId="6" borderId="0" applyNumberFormat="0" applyBorder="0" applyAlignment="0" applyProtection="0"/>
    <xf numFmtId="0" fontId="79" fillId="56" borderId="0" applyNumberFormat="0" applyBorder="0" applyAlignment="0" applyProtection="0"/>
    <xf numFmtId="0" fontId="32" fillId="10" borderId="0" applyNumberFormat="0" applyBorder="0" applyAlignment="0" applyProtection="0"/>
    <xf numFmtId="0" fontId="79" fillId="57" borderId="0" applyNumberFormat="0" applyBorder="0" applyAlignment="0" applyProtection="0"/>
    <xf numFmtId="0" fontId="32" fillId="11" borderId="0" applyNumberFormat="0" applyBorder="0" applyAlignment="0" applyProtection="0"/>
    <xf numFmtId="0" fontId="79" fillId="58" borderId="0" applyNumberFormat="0" applyBorder="0" applyAlignment="0" applyProtection="0"/>
    <xf numFmtId="0" fontId="32" fillId="9" borderId="0" applyNumberFormat="0" applyBorder="0" applyAlignment="0" applyProtection="0"/>
    <xf numFmtId="0" fontId="79" fillId="59" borderId="0" applyNumberFormat="0" applyBorder="0" applyAlignment="0" applyProtection="0"/>
    <xf numFmtId="0" fontId="32" fillId="6" borderId="0" applyNumberFormat="0" applyBorder="0" applyAlignment="0" applyProtection="0"/>
    <xf numFmtId="0" fontId="79" fillId="60" borderId="0" applyNumberFormat="0" applyBorder="0" applyAlignment="0" applyProtection="0"/>
    <xf numFmtId="0" fontId="32" fillId="3" borderId="0" applyNumberFormat="0" applyBorder="0" applyAlignment="0" applyProtection="0"/>
    <xf numFmtId="0" fontId="32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6" fillId="17" borderId="0" applyNumberFormat="0" applyBorder="0" applyAlignment="0" applyProtection="0"/>
    <xf numFmtId="0" fontId="43" fillId="18" borderId="0" applyNumberFormat="0" applyBorder="0" applyAlignment="0" applyProtection="0"/>
    <xf numFmtId="0" fontId="33" fillId="6" borderId="0" applyNumberFormat="0" applyBorder="0" applyAlignment="0" applyProtection="0"/>
    <xf numFmtId="0" fontId="80" fillId="61" borderId="0" applyNumberFormat="0" applyBorder="0" applyAlignment="0" applyProtection="0"/>
    <xf numFmtId="0" fontId="11" fillId="0" borderId="0"/>
    <xf numFmtId="0" fontId="42" fillId="0" borderId="0"/>
    <xf numFmtId="0" fontId="11" fillId="0" borderId="0"/>
    <xf numFmtId="0" fontId="61" fillId="7" borderId="1" applyNumberFormat="0" applyAlignment="0" applyProtection="0"/>
    <xf numFmtId="0" fontId="81" fillId="62" borderId="82" applyNumberFormat="0" applyAlignment="0" applyProtection="0"/>
    <xf numFmtId="0" fontId="44" fillId="19" borderId="1" applyNumberFormat="0" applyAlignment="0" applyProtection="0"/>
    <xf numFmtId="0" fontId="61" fillId="7" borderId="1" applyNumberFormat="0" applyAlignment="0" applyProtection="0"/>
    <xf numFmtId="0" fontId="82" fillId="63" borderId="83" applyNumberFormat="0" applyAlignment="0" applyProtection="0"/>
    <xf numFmtId="0" fontId="45" fillId="20" borderId="2" applyNumberFormat="0" applyAlignment="0" applyProtection="0"/>
    <xf numFmtId="0" fontId="34" fillId="12" borderId="2" applyNumberFormat="0" applyAlignment="0" applyProtection="0"/>
    <xf numFmtId="0" fontId="83" fillId="0" borderId="84" applyNumberFormat="0" applyFill="0" applyAlignment="0" applyProtection="0"/>
    <xf numFmtId="0" fontId="46" fillId="0" borderId="3" applyNumberFormat="0" applyFill="0" applyAlignment="0" applyProtection="0"/>
    <xf numFmtId="0" fontId="38" fillId="0" borderId="4" applyNumberFormat="0" applyFill="0" applyAlignment="0" applyProtection="0"/>
    <xf numFmtId="0" fontId="34" fillId="12" borderId="2" applyNumberFormat="0" applyAlignment="0" applyProtection="0"/>
    <xf numFmtId="0" fontId="84" fillId="0" borderId="85" applyNumberFormat="0" applyFill="0" applyAlignment="0" applyProtection="0"/>
    <xf numFmtId="0" fontId="8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79" fillId="6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32" fillId="13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79" fillId="6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8" fillId="20" borderId="0" applyNumberFormat="0" applyBorder="0" applyAlignment="0" applyProtection="0"/>
    <xf numFmtId="0" fontId="48" fillId="29" borderId="0" applyNumberFormat="0" applyBorder="0" applyAlignment="0" applyProtection="0"/>
    <xf numFmtId="0" fontId="32" fillId="10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79" fillId="66" borderId="0" applyNumberFormat="0" applyBorder="0" applyAlignment="0" applyProtection="0"/>
    <xf numFmtId="0" fontId="3" fillId="27" borderId="0" applyNumberFormat="0" applyBorder="0" applyAlignment="0" applyProtection="0"/>
    <xf numFmtId="0" fontId="3" fillId="18" borderId="0" applyNumberFormat="0" applyBorder="0" applyAlignment="0" applyProtection="0"/>
    <xf numFmtId="0" fontId="48" fillId="28" borderId="0" applyNumberFormat="0" applyBorder="0" applyAlignment="0" applyProtection="0"/>
    <xf numFmtId="0" fontId="48" fillId="20" borderId="0" applyNumberFormat="0" applyBorder="0" applyAlignment="0" applyProtection="0"/>
    <xf numFmtId="0" fontId="32" fillId="11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79" fillId="67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48" fillId="28" borderId="0" applyNumberFormat="0" applyBorder="0" applyAlignment="0" applyProtection="0"/>
    <xf numFmtId="0" fontId="48" fillId="26" borderId="0" applyNumberFormat="0" applyBorder="0" applyAlignment="0" applyProtection="0"/>
    <xf numFmtId="0" fontId="32" fillId="14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79" fillId="68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1" borderId="0" applyNumberFormat="0" applyBorder="0" applyAlignment="0" applyProtection="0"/>
    <xf numFmtId="0" fontId="32" fillId="15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48" fillId="31" borderId="0" applyNumberFormat="0" applyBorder="0" applyAlignment="0" applyProtection="0"/>
    <xf numFmtId="0" fontId="79" fillId="69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32" fillId="16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86" fillId="70" borderId="82" applyNumberFormat="0" applyAlignment="0" applyProtection="0"/>
    <xf numFmtId="0" fontId="49" fillId="32" borderId="1" applyNumberFormat="0" applyAlignment="0" applyProtection="0"/>
    <xf numFmtId="0" fontId="35" fillId="8" borderId="1" applyNumberFormat="0" applyAlignment="0" applyProtection="0"/>
    <xf numFmtId="172" fontId="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0" fontId="39" fillId="0" borderId="0" applyNumberFormat="0" applyFill="0" applyBorder="0" applyAlignment="0" applyProtection="0"/>
    <xf numFmtId="2" fontId="11" fillId="0" borderId="0" applyFill="0" applyBorder="0" applyAlignment="0" applyProtection="0"/>
    <xf numFmtId="0" fontId="33" fillId="6" borderId="0" applyNumberFormat="0" applyBorder="0" applyAlignment="0" applyProtection="0"/>
    <xf numFmtId="0" fontId="57" fillId="0" borderId="6" applyNumberFormat="0" applyFill="0" applyAlignment="0" applyProtection="0"/>
    <xf numFmtId="0" fontId="58" fillId="0" borderId="7" applyNumberFormat="0" applyFill="0" applyAlignment="0" applyProtection="0"/>
    <xf numFmtId="0" fontId="59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87" fillId="71" borderId="0" applyNumberFormat="0" applyBorder="0" applyAlignment="0" applyProtection="0"/>
    <xf numFmtId="0" fontId="50" fillId="34" borderId="0" applyNumberFormat="0" applyBorder="0" applyAlignment="0" applyProtection="0"/>
    <xf numFmtId="0" fontId="36" fillId="17" borderId="0" applyNumberFormat="0" applyBorder="0" applyAlignment="0" applyProtection="0"/>
    <xf numFmtId="0" fontId="35" fillId="8" borderId="1" applyNumberFormat="0" applyAlignment="0" applyProtection="0"/>
    <xf numFmtId="0" fontId="38" fillId="0" borderId="4" applyNumberFormat="0" applyFill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78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6" fontId="89" fillId="72" borderId="86">
      <alignment horizontal="right" vertical="center"/>
    </xf>
    <xf numFmtId="0" fontId="89" fillId="73" borderId="86">
      <alignment horizontal="left" vertical="top" wrapText="1"/>
    </xf>
    <xf numFmtId="176" fontId="89" fillId="73" borderId="86">
      <alignment horizontal="right" vertical="center"/>
    </xf>
    <xf numFmtId="0" fontId="90" fillId="74" borderId="87"/>
    <xf numFmtId="0" fontId="89" fillId="75" borderId="86">
      <alignment horizontal="left" vertical="top" wrapText="1"/>
    </xf>
    <xf numFmtId="0" fontId="91" fillId="76" borderId="88">
      <alignment vertical="top" wrapText="1"/>
    </xf>
    <xf numFmtId="0" fontId="91" fillId="76" borderId="88">
      <alignment horizontal="center" wrapText="1"/>
    </xf>
    <xf numFmtId="0" fontId="92" fillId="77" borderId="0" applyNumberFormat="0" applyBorder="0" applyAlignment="0" applyProtection="0"/>
    <xf numFmtId="0" fontId="51" fillId="35" borderId="0" applyNumberFormat="0" applyBorder="0" applyAlignment="0" applyProtection="0"/>
    <xf numFmtId="0" fontId="60" fillId="8" borderId="0" applyNumberFormat="0" applyBorder="0" applyAlignment="0" applyProtection="0"/>
    <xf numFmtId="0" fontId="22" fillId="0" borderId="0"/>
    <xf numFmtId="0" fontId="11" fillId="0" borderId="0"/>
    <xf numFmtId="0" fontId="78" fillId="0" borderId="0"/>
    <xf numFmtId="0" fontId="24" fillId="0" borderId="0"/>
    <xf numFmtId="0" fontId="11" fillId="0" borderId="0"/>
    <xf numFmtId="0" fontId="42" fillId="0" borderId="0"/>
    <xf numFmtId="0" fontId="11" fillId="0" borderId="0"/>
    <xf numFmtId="0" fontId="63" fillId="0" borderId="0"/>
    <xf numFmtId="0" fontId="11" fillId="0" borderId="0"/>
    <xf numFmtId="0" fontId="11" fillId="0" borderId="0"/>
    <xf numFmtId="0" fontId="31" fillId="0" borderId="0"/>
    <xf numFmtId="0" fontId="30" fillId="0" borderId="0"/>
    <xf numFmtId="0" fontId="62" fillId="0" borderId="0"/>
    <xf numFmtId="0" fontId="30" fillId="0" borderId="0"/>
    <xf numFmtId="0" fontId="24" fillId="0" borderId="0"/>
    <xf numFmtId="0" fontId="11" fillId="0" borderId="0"/>
    <xf numFmtId="0" fontId="42" fillId="0" borderId="0"/>
    <xf numFmtId="0" fontId="11" fillId="0" borderId="0"/>
    <xf numFmtId="0" fontId="11" fillId="0" borderId="0"/>
    <xf numFmtId="0" fontId="42" fillId="0" borderId="0"/>
    <xf numFmtId="0" fontId="11" fillId="0" borderId="0"/>
    <xf numFmtId="0" fontId="30" fillId="0" borderId="0"/>
    <xf numFmtId="0" fontId="78" fillId="0" borderId="0"/>
    <xf numFmtId="0" fontId="88" fillId="0" borderId="0"/>
    <xf numFmtId="0" fontId="1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1" fillId="27" borderId="9" applyNumberFormat="0" applyFont="0" applyAlignment="0" applyProtection="0"/>
    <xf numFmtId="0" fontId="11" fillId="4" borderId="9" applyNumberFormat="0" applyFont="0" applyAlignment="0" applyProtection="0"/>
    <xf numFmtId="0" fontId="78" fillId="78" borderId="89" applyNumberFormat="0" applyFont="0" applyAlignment="0" applyProtection="0"/>
    <xf numFmtId="0" fontId="78" fillId="78" borderId="89" applyNumberFormat="0" applyFont="0" applyAlignment="0" applyProtection="0"/>
    <xf numFmtId="0" fontId="11" fillId="4" borderId="9" applyNumberFormat="0" applyFont="0" applyAlignment="0" applyProtection="0"/>
    <xf numFmtId="0" fontId="37" fillId="7" borderId="10" applyNumberFormat="0" applyAlignment="0" applyProtection="0"/>
    <xf numFmtId="9" fontId="11" fillId="0" borderId="0" applyFont="0" applyFill="0" applyBorder="0" applyAlignment="0" applyProtection="0"/>
    <xf numFmtId="175" fontId="11" fillId="0" borderId="0" applyFill="0" applyBorder="0" applyAlignment="0" applyProtection="0"/>
    <xf numFmtId="3" fontId="11" fillId="0" borderId="0" applyFill="0" applyBorder="0" applyAlignment="0" applyProtection="0"/>
    <xf numFmtId="0" fontId="93" fillId="62" borderId="90" applyNumberFormat="0" applyAlignment="0" applyProtection="0"/>
    <xf numFmtId="0" fontId="52" fillId="19" borderId="10" applyNumberFormat="0" applyAlignment="0" applyProtection="0"/>
    <xf numFmtId="0" fontId="37" fillId="7" borderId="10" applyNumberFormat="0" applyAlignment="0" applyProtection="0"/>
    <xf numFmtId="4" fontId="29" fillId="36" borderId="11" applyNumberFormat="0" applyProtection="0">
      <alignment horizontal="left" vertical="center" indent="1"/>
    </xf>
    <xf numFmtId="4" fontId="29" fillId="37" borderId="0" applyNumberFormat="0" applyProtection="0">
      <alignment horizontal="left" vertical="center" indent="1"/>
    </xf>
    <xf numFmtId="4" fontId="3" fillId="38" borderId="11" applyNumberFormat="0" applyProtection="0">
      <alignment horizontal="right" vertical="center"/>
    </xf>
    <xf numFmtId="4" fontId="3" fillId="39" borderId="11" applyNumberFormat="0" applyProtection="0">
      <alignment horizontal="left" vertical="center" indent="1"/>
    </xf>
    <xf numFmtId="0" fontId="3" fillId="37" borderId="11" applyNumberFormat="0" applyProtection="0">
      <alignment horizontal="left" vertical="top" indent="1"/>
    </xf>
    <xf numFmtId="0" fontId="9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7" fillId="0" borderId="6" applyNumberFormat="0" applyFill="0" applyAlignment="0" applyProtection="0"/>
    <xf numFmtId="0" fontId="97" fillId="0" borderId="91" applyNumberFormat="0" applyFill="0" applyAlignment="0" applyProtection="0"/>
    <xf numFmtId="0" fontId="55" fillId="0" borderId="5" applyNumberFormat="0" applyFill="0" applyAlignment="0" applyProtection="0"/>
    <xf numFmtId="0" fontId="58" fillId="0" borderId="7" applyNumberFormat="0" applyFill="0" applyAlignment="0" applyProtection="0"/>
    <xf numFmtId="0" fontId="85" fillId="0" borderId="92" applyNumberFormat="0" applyFill="0" applyAlignment="0" applyProtection="0"/>
    <xf numFmtId="0" fontId="47" fillId="0" borderId="13" applyNumberFormat="0" applyFill="0" applyAlignment="0" applyProtection="0"/>
    <xf numFmtId="0" fontId="59" fillId="0" borderId="8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8" fillId="0" borderId="93" applyNumberFormat="0" applyFill="0" applyAlignment="0" applyProtection="0"/>
    <xf numFmtId="0" fontId="29" fillId="0" borderId="14" applyNumberFormat="0" applyFill="0" applyAlignment="0" applyProtection="0"/>
    <xf numFmtId="0" fontId="23" fillId="0" borderId="15" applyNumberFormat="0" applyFill="0" applyAlignment="0" applyProtection="0"/>
    <xf numFmtId="0" fontId="38" fillId="0" borderId="0" applyNumberFormat="0" applyFill="0" applyBorder="0" applyAlignment="0" applyProtection="0"/>
    <xf numFmtId="167" fontId="111" fillId="0" borderId="0" applyFont="0" applyFill="0" applyBorder="0" applyAlignment="0" applyProtection="0"/>
    <xf numFmtId="0" fontId="2" fillId="0" borderId="0"/>
    <xf numFmtId="42" fontId="111" fillId="0" borderId="0" applyFont="0" applyFill="0" applyBorder="0" applyAlignment="0" applyProtection="0"/>
  </cellStyleXfs>
  <cellXfs count="602">
    <xf numFmtId="0" fontId="0" fillId="0" borderId="0" xfId="0"/>
    <xf numFmtId="37" fontId="5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7" fontId="7" fillId="0" borderId="0" xfId="0" applyNumberFormat="1" applyFont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5" fillId="0" borderId="0" xfId="0" applyFont="1"/>
    <xf numFmtId="167" fontId="5" fillId="0" borderId="0" xfId="177" applyFont="1" applyAlignment="1" applyProtection="1">
      <alignment vertical="center"/>
    </xf>
    <xf numFmtId="167" fontId="5" fillId="0" borderId="16" xfId="177" applyFont="1" applyBorder="1"/>
    <xf numFmtId="167" fontId="5" fillId="0" borderId="0" xfId="177" applyFont="1" applyAlignment="1" applyProtection="1">
      <alignment horizontal="left" vertical="center"/>
    </xf>
    <xf numFmtId="167" fontId="5" fillId="0" borderId="0" xfId="177" applyFont="1"/>
    <xf numFmtId="167" fontId="6" fillId="0" borderId="0" xfId="177" applyFont="1" applyAlignment="1" applyProtection="1">
      <alignment horizontal="left" vertical="center"/>
    </xf>
    <xf numFmtId="37" fontId="5" fillId="0" borderId="0" xfId="0" applyNumberFormat="1" applyFont="1"/>
    <xf numFmtId="37" fontId="5" fillId="0" borderId="0" xfId="0" applyNumberFormat="1" applyFont="1" applyAlignment="1">
      <alignment horizontal="left"/>
    </xf>
    <xf numFmtId="37" fontId="9" fillId="0" borderId="17" xfId="0" applyNumberFormat="1" applyFont="1" applyBorder="1"/>
    <xf numFmtId="37" fontId="9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left"/>
    </xf>
    <xf numFmtId="37" fontId="9" fillId="0" borderId="18" xfId="0" applyNumberFormat="1" applyFont="1" applyBorder="1"/>
    <xf numFmtId="169" fontId="5" fillId="0" borderId="0" xfId="176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7" fontId="9" fillId="0" borderId="18" xfId="177" applyFont="1" applyFill="1" applyBorder="1" applyProtection="1"/>
    <xf numFmtId="167" fontId="9" fillId="0" borderId="0" xfId="177" applyFont="1" applyFill="1" applyBorder="1" applyProtection="1"/>
    <xf numFmtId="167" fontId="5" fillId="0" borderId="0" xfId="177" applyFont="1" applyProtection="1"/>
    <xf numFmtId="167" fontId="5" fillId="0" borderId="0" xfId="177" applyFont="1" applyBorder="1" applyAlignment="1">
      <alignment horizontal="center"/>
    </xf>
    <xf numFmtId="169" fontId="5" fillId="0" borderId="0" xfId="0" applyNumberFormat="1" applyFont="1"/>
    <xf numFmtId="169" fontId="5" fillId="0" borderId="0" xfId="0" applyNumberFormat="1" applyFont="1" applyAlignment="1">
      <alignment vertical="center"/>
    </xf>
    <xf numFmtId="167" fontId="5" fillId="0" borderId="0" xfId="0" applyNumberFormat="1" applyFont="1"/>
    <xf numFmtId="169" fontId="10" fillId="40" borderId="16" xfId="176" applyNumberFormat="1" applyFont="1" applyFill="1" applyBorder="1" applyAlignment="1">
      <alignment horizontal="center" vertical="center" wrapText="1"/>
    </xf>
    <xf numFmtId="167" fontId="6" fillId="0" borderId="0" xfId="177" applyFont="1"/>
    <xf numFmtId="169" fontId="5" fillId="0" borderId="0" xfId="176" applyNumberFormat="1" applyFont="1" applyBorder="1" applyAlignment="1">
      <alignment vertical="center"/>
    </xf>
    <xf numFmtId="167" fontId="5" fillId="0" borderId="0" xfId="177" applyFont="1" applyAlignment="1">
      <alignment horizontal="left"/>
    </xf>
    <xf numFmtId="169" fontId="10" fillId="40" borderId="16" xfId="176" applyNumberFormat="1" applyFont="1" applyFill="1" applyBorder="1" applyAlignment="1">
      <alignment horizontal="center" vertical="center"/>
    </xf>
    <xf numFmtId="169" fontId="10" fillId="40" borderId="16" xfId="176" applyNumberFormat="1" applyFont="1" applyFill="1" applyBorder="1" applyAlignment="1">
      <alignment horizontal="centerContinuous" vertical="center"/>
    </xf>
    <xf numFmtId="169" fontId="5" fillId="0" borderId="0" xfId="176" applyNumberFormat="1" applyFont="1" applyAlignment="1" applyProtection="1">
      <alignment horizontal="left"/>
    </xf>
    <xf numFmtId="167" fontId="10" fillId="40" borderId="16" xfId="177" applyFont="1" applyFill="1" applyBorder="1" applyAlignment="1">
      <alignment horizontal="center" vertical="center"/>
    </xf>
    <xf numFmtId="167" fontId="5" fillId="0" borderId="0" xfId="177" applyFont="1" applyBorder="1"/>
    <xf numFmtId="167" fontId="5" fillId="0" borderId="0" xfId="177" applyFont="1" applyAlignment="1">
      <alignment vertical="center"/>
    </xf>
    <xf numFmtId="167" fontId="5" fillId="0" borderId="0" xfId="177" quotePrefix="1" applyFont="1"/>
    <xf numFmtId="167" fontId="10" fillId="40" borderId="16" xfId="177" applyFont="1" applyFill="1" applyBorder="1" applyAlignment="1">
      <alignment horizontal="center"/>
    </xf>
    <xf numFmtId="167" fontId="5" fillId="0" borderId="0" xfId="177" quotePrefix="1" applyFont="1" applyBorder="1"/>
    <xf numFmtId="37" fontId="6" fillId="0" borderId="0" xfId="0" applyNumberFormat="1" applyFont="1" applyAlignment="1">
      <alignment horizontal="left" vertical="center"/>
    </xf>
    <xf numFmtId="37" fontId="5" fillId="0" borderId="16" xfId="0" applyNumberFormat="1" applyFont="1" applyBorder="1" applyAlignment="1">
      <alignment horizontal="left" vertical="center"/>
    </xf>
    <xf numFmtId="169" fontId="10" fillId="40" borderId="16" xfId="176" applyNumberFormat="1" applyFont="1" applyFill="1" applyBorder="1" applyAlignment="1">
      <alignment horizontal="center"/>
    </xf>
    <xf numFmtId="169" fontId="9" fillId="0" borderId="16" xfId="176" applyNumberFormat="1" applyFont="1" applyFill="1" applyBorder="1" applyAlignment="1">
      <alignment horizontal="right" wrapText="1"/>
    </xf>
    <xf numFmtId="167" fontId="9" fillId="0" borderId="0" xfId="177" applyFont="1" applyFill="1" applyBorder="1" applyAlignment="1" applyProtection="1">
      <alignment horizontal="left" vertical="center"/>
    </xf>
    <xf numFmtId="169" fontId="10" fillId="0" borderId="0" xfId="176" applyNumberFormat="1" applyFont="1" applyAlignment="1">
      <alignment vertical="center"/>
    </xf>
    <xf numFmtId="169" fontId="9" fillId="0" borderId="0" xfId="176" applyNumberFormat="1" applyFont="1" applyAlignment="1">
      <alignment vertical="center"/>
    </xf>
    <xf numFmtId="169" fontId="9" fillId="0" borderId="0" xfId="176" applyNumberFormat="1" applyFont="1"/>
    <xf numFmtId="169" fontId="10" fillId="0" borderId="16" xfId="176" applyNumberFormat="1" applyFont="1" applyFill="1" applyBorder="1" applyAlignment="1">
      <alignment horizontal="left" vertical="center" wrapText="1"/>
    </xf>
    <xf numFmtId="169" fontId="9" fillId="0" borderId="0" xfId="176" applyNumberFormat="1" applyFont="1" applyFill="1" applyBorder="1" applyAlignment="1">
      <alignment vertical="center"/>
    </xf>
    <xf numFmtId="169" fontId="5" fillId="0" borderId="0" xfId="176" applyNumberFormat="1" applyFont="1" applyAlignment="1">
      <alignment vertical="center"/>
    </xf>
    <xf numFmtId="169" fontId="10" fillId="0" borderId="16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vertical="center"/>
    </xf>
    <xf numFmtId="169" fontId="5" fillId="0" borderId="16" xfId="176" applyNumberFormat="1" applyFont="1" applyFill="1" applyBorder="1"/>
    <xf numFmtId="167" fontId="7" fillId="0" borderId="0" xfId="177" applyFont="1"/>
    <xf numFmtId="169" fontId="7" fillId="0" borderId="19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Fill="1" applyBorder="1" applyAlignment="1">
      <alignment horizontal="left" vertical="center" wrapText="1"/>
    </xf>
    <xf numFmtId="169" fontId="7" fillId="0" borderId="16" xfId="176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9" fontId="7" fillId="0" borderId="0" xfId="176" applyNumberFormat="1" applyFont="1" applyAlignment="1">
      <alignment vertical="center"/>
    </xf>
    <xf numFmtId="169" fontId="7" fillId="0" borderId="0" xfId="176" applyNumberFormat="1" applyFont="1" applyBorder="1" applyAlignment="1">
      <alignment vertical="center"/>
    </xf>
    <xf numFmtId="169" fontId="7" fillId="0" borderId="0" xfId="176" applyNumberFormat="1" applyFont="1" applyFill="1" applyBorder="1"/>
    <xf numFmtId="169" fontId="7" fillId="0" borderId="0" xfId="176" applyNumberFormat="1" applyFont="1"/>
    <xf numFmtId="169" fontId="7" fillId="0" borderId="20" xfId="176" applyNumberFormat="1" applyFont="1" applyFill="1" applyBorder="1" applyAlignment="1">
      <alignment horizontal="left" vertical="center" wrapText="1"/>
    </xf>
    <xf numFmtId="169" fontId="5" fillId="0" borderId="20" xfId="176" applyNumberFormat="1" applyFont="1" applyFill="1" applyBorder="1" applyAlignment="1">
      <alignment horizontal="right" vertical="center" wrapText="1"/>
    </xf>
    <xf numFmtId="169" fontId="7" fillId="0" borderId="9" xfId="176" applyNumberFormat="1" applyFont="1" applyFill="1" applyBorder="1" applyAlignment="1">
      <alignment horizontal="left" vertical="center" wrapText="1"/>
    </xf>
    <xf numFmtId="169" fontId="5" fillId="0" borderId="21" xfId="176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/>
    </xf>
    <xf numFmtId="0" fontId="5" fillId="0" borderId="16" xfId="0" applyFont="1" applyBorder="1" applyAlignment="1">
      <alignment vertical="center"/>
    </xf>
    <xf numFmtId="169" fontId="5" fillId="0" borderId="16" xfId="176" applyNumberFormat="1" applyFont="1" applyFill="1" applyBorder="1" applyAlignment="1">
      <alignment horizontal="right" wrapText="1"/>
    </xf>
    <xf numFmtId="169" fontId="5" fillId="0" borderId="0" xfId="176" applyNumberFormat="1" applyFont="1" applyBorder="1"/>
    <xf numFmtId="169" fontId="5" fillId="0" borderId="0" xfId="176" applyNumberFormat="1" applyFont="1" applyFill="1" applyBorder="1" applyAlignment="1">
      <alignment horizontal="center"/>
    </xf>
    <xf numFmtId="0" fontId="7" fillId="0" borderId="0" xfId="0" applyFont="1"/>
    <xf numFmtId="169" fontId="7" fillId="0" borderId="0" xfId="176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Continuous"/>
    </xf>
    <xf numFmtId="0" fontId="7" fillId="0" borderId="22" xfId="0" applyFont="1" applyBorder="1" applyAlignment="1">
      <alignment horizontal="center"/>
    </xf>
    <xf numFmtId="167" fontId="10" fillId="0" borderId="0" xfId="177" applyFont="1" applyFill="1" applyBorder="1" applyAlignment="1">
      <alignment horizontal="left" vertical="center" wrapText="1"/>
    </xf>
    <xf numFmtId="167" fontId="5" fillId="0" borderId="0" xfId="177" applyFont="1" applyBorder="1" applyAlignment="1">
      <alignment horizontal="right" vertical="center"/>
    </xf>
    <xf numFmtId="167" fontId="5" fillId="0" borderId="0" xfId="177" applyFont="1" applyBorder="1" applyAlignment="1">
      <alignment vertical="center"/>
    </xf>
    <xf numFmtId="167" fontId="10" fillId="0" borderId="0" xfId="177" quotePrefix="1" applyFont="1" applyFill="1" applyBorder="1" applyAlignment="1">
      <alignment horizontal="left"/>
    </xf>
    <xf numFmtId="167" fontId="10" fillId="0" borderId="0" xfId="177" applyFont="1" applyFill="1" applyBorder="1" applyAlignment="1">
      <alignment horizontal="left"/>
    </xf>
    <xf numFmtId="167" fontId="7" fillId="0" borderId="0" xfId="177" applyFont="1" applyBorder="1" applyAlignment="1"/>
    <xf numFmtId="0" fontId="9" fillId="0" borderId="0" xfId="758" applyFont="1" applyAlignment="1">
      <alignment horizontal="right" wrapText="1"/>
    </xf>
    <xf numFmtId="0" fontId="9" fillId="0" borderId="0" xfId="758" applyFont="1" applyAlignment="1">
      <alignment wrapText="1"/>
    </xf>
    <xf numFmtId="169" fontId="5" fillId="0" borderId="0" xfId="176" applyNumberFormat="1" applyFont="1" applyAlignment="1"/>
    <xf numFmtId="0" fontId="10" fillId="0" borderId="0" xfId="757" applyFont="1" applyAlignment="1">
      <alignment horizontal="left" wrapText="1"/>
    </xf>
    <xf numFmtId="169" fontId="5" fillId="0" borderId="0" xfId="176" applyNumberFormat="1" applyFont="1" applyBorder="1" applyAlignment="1">
      <alignment horizontal="right"/>
    </xf>
    <xf numFmtId="0" fontId="5" fillId="0" borderId="0" xfId="176" applyNumberFormat="1" applyFont="1" applyAlignment="1"/>
    <xf numFmtId="0" fontId="10" fillId="0" borderId="0" xfId="757" quotePrefix="1" applyFont="1" applyAlignment="1">
      <alignment horizontal="left"/>
    </xf>
    <xf numFmtId="0" fontId="10" fillId="0" borderId="0" xfId="757" applyFont="1" applyAlignment="1">
      <alignment horizontal="left"/>
    </xf>
    <xf numFmtId="169" fontId="5" fillId="0" borderId="0" xfId="176" applyNumberFormat="1" applyFont="1" applyAlignment="1">
      <alignment horizontal="right"/>
    </xf>
    <xf numFmtId="0" fontId="9" fillId="0" borderId="0" xfId="176" applyNumberFormat="1" applyFont="1" applyFill="1" applyBorder="1" applyAlignment="1">
      <alignment horizontal="right" wrapText="1"/>
    </xf>
    <xf numFmtId="0" fontId="9" fillId="0" borderId="0" xfId="176" applyNumberFormat="1" applyFont="1" applyFill="1" applyBorder="1" applyAlignment="1">
      <alignment horizontal="center" wrapText="1"/>
    </xf>
    <xf numFmtId="0" fontId="9" fillId="0" borderId="20" xfId="758" applyFont="1" applyBorder="1" applyAlignment="1">
      <alignment horizontal="right" wrapText="1"/>
    </xf>
    <xf numFmtId="0" fontId="9" fillId="0" borderId="20" xfId="758" applyFont="1" applyBorder="1" applyAlignment="1">
      <alignment wrapText="1"/>
    </xf>
    <xf numFmtId="167" fontId="10" fillId="0" borderId="0" xfId="177" applyFont="1" applyFill="1" applyBorder="1" applyAlignment="1">
      <alignment horizontal="left" wrapText="1"/>
    </xf>
    <xf numFmtId="167" fontId="5" fillId="0" borderId="0" xfId="177" applyFont="1" applyBorder="1" applyAlignment="1">
      <alignment horizontal="right"/>
    </xf>
    <xf numFmtId="167" fontId="9" fillId="0" borderId="0" xfId="177" applyFont="1" applyFill="1" applyBorder="1" applyAlignment="1">
      <alignment horizontal="right" wrapText="1"/>
    </xf>
    <xf numFmtId="169" fontId="5" fillId="0" borderId="19" xfId="176" applyNumberFormat="1" applyFont="1" applyBorder="1"/>
    <xf numFmtId="169" fontId="10" fillId="0" borderId="0" xfId="176" applyNumberFormat="1" applyFont="1" applyFill="1" applyBorder="1" applyAlignment="1">
      <alignment horizontal="left" wrapText="1"/>
    </xf>
    <xf numFmtId="169" fontId="9" fillId="0" borderId="0" xfId="176" applyNumberFormat="1" applyFont="1" applyFill="1" applyBorder="1" applyAlignment="1">
      <alignment horizontal="center" wrapText="1"/>
    </xf>
    <xf numFmtId="169" fontId="10" fillId="0" borderId="0" xfId="176" quotePrefix="1" applyNumberFormat="1" applyFont="1" applyFill="1" applyBorder="1" applyAlignment="1">
      <alignment horizontal="left"/>
    </xf>
    <xf numFmtId="169" fontId="10" fillId="0" borderId="0" xfId="176" applyNumberFormat="1" applyFont="1" applyFill="1" applyBorder="1" applyAlignment="1">
      <alignment horizontal="left"/>
    </xf>
    <xf numFmtId="0" fontId="5" fillId="0" borderId="23" xfId="0" applyFont="1" applyBorder="1"/>
    <xf numFmtId="0" fontId="9" fillId="0" borderId="16" xfId="756" applyFont="1" applyBorder="1" applyAlignment="1">
      <alignment wrapText="1"/>
    </xf>
    <xf numFmtId="169" fontId="9" fillId="0" borderId="21" xfId="176" applyNumberFormat="1" applyFont="1" applyFill="1" applyBorder="1" applyAlignment="1">
      <alignment horizontal="left" vertical="center" wrapText="1"/>
    </xf>
    <xf numFmtId="169" fontId="7" fillId="40" borderId="16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left" wrapText="1"/>
    </xf>
    <xf numFmtId="167" fontId="5" fillId="0" borderId="0" xfId="177" applyFont="1" applyFill="1"/>
    <xf numFmtId="167" fontId="9" fillId="0" borderId="21" xfId="177" applyFont="1" applyFill="1" applyBorder="1" applyAlignment="1">
      <alignment horizontal="left" vertical="center" wrapText="1"/>
    </xf>
    <xf numFmtId="167" fontId="7" fillId="40" borderId="16" xfId="177" applyFont="1" applyFill="1" applyBorder="1" applyAlignment="1">
      <alignment horizontal="centerContinuous" vertical="center"/>
    </xf>
    <xf numFmtId="167" fontId="5" fillId="0" borderId="0" xfId="177" applyFont="1" applyAlignment="1">
      <alignment horizontal="left" vertical="center"/>
    </xf>
    <xf numFmtId="169" fontId="9" fillId="0" borderId="16" xfId="176" applyNumberFormat="1" applyFont="1" applyFill="1" applyBorder="1" applyAlignment="1">
      <alignment wrapText="1"/>
    </xf>
    <xf numFmtId="169" fontId="9" fillId="0" borderId="0" xfId="176" applyNumberFormat="1" applyFont="1" applyFill="1" applyBorder="1" applyAlignment="1">
      <alignment wrapText="1"/>
    </xf>
    <xf numFmtId="169" fontId="7" fillId="40" borderId="22" xfId="176" applyNumberFormat="1" applyFont="1" applyFill="1" applyBorder="1" applyAlignment="1">
      <alignment horizontal="centerContinuous" vertical="center"/>
    </xf>
    <xf numFmtId="169" fontId="9" fillId="0" borderId="0" xfId="176" applyNumberFormat="1" applyFont="1" applyFill="1" applyBorder="1" applyAlignment="1">
      <alignment horizontal="right" wrapText="1"/>
    </xf>
    <xf numFmtId="0" fontId="5" fillId="0" borderId="16" xfId="0" applyFont="1" applyBorder="1"/>
    <xf numFmtId="169" fontId="7" fillId="0" borderId="0" xfId="176" applyNumberFormat="1" applyFont="1" applyAlignment="1">
      <alignment horizontal="left"/>
    </xf>
    <xf numFmtId="169" fontId="5" fillId="0" borderId="0" xfId="176" applyNumberFormat="1" applyFont="1" applyAlignment="1">
      <alignment horizontal="left"/>
    </xf>
    <xf numFmtId="169" fontId="5" fillId="0" borderId="0" xfId="176" quotePrefix="1" applyNumberFormat="1" applyFont="1"/>
    <xf numFmtId="169" fontId="7" fillId="0" borderId="0" xfId="176" applyNumberFormat="1" applyFont="1" applyBorder="1"/>
    <xf numFmtId="0" fontId="7" fillId="0" borderId="0" xfId="0" applyFont="1" applyAlignment="1">
      <alignment horizontal="center" vertical="center" wrapText="1"/>
    </xf>
    <xf numFmtId="167" fontId="9" fillId="40" borderId="16" xfId="177" applyFont="1" applyFill="1" applyBorder="1" applyAlignment="1">
      <alignment horizontal="center"/>
    </xf>
    <xf numFmtId="169" fontId="9" fillId="40" borderId="16" xfId="176" applyNumberFormat="1" applyFont="1" applyFill="1" applyBorder="1" applyAlignment="1">
      <alignment horizontal="center"/>
    </xf>
    <xf numFmtId="0" fontId="9" fillId="0" borderId="0" xfId="745" applyFont="1" applyAlignment="1">
      <alignment wrapText="1"/>
    </xf>
    <xf numFmtId="0" fontId="9" fillId="0" borderId="0" xfId="743" applyFont="1" applyAlignment="1">
      <alignment wrapText="1"/>
    </xf>
    <xf numFmtId="167" fontId="7" fillId="0" borderId="0" xfId="177" applyFont="1" applyBorder="1"/>
    <xf numFmtId="167" fontId="5" fillId="0" borderId="0" xfId="177" applyFont="1" applyFill="1" applyAlignment="1" applyProtection="1">
      <alignment vertical="center"/>
    </xf>
    <xf numFmtId="167" fontId="7" fillId="0" borderId="0" xfId="177" applyFont="1" applyAlignment="1" applyProtection="1">
      <alignment horizontal="left" vertical="center"/>
    </xf>
    <xf numFmtId="37" fontId="7" fillId="0" borderId="22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centerContinuous" vertical="justify"/>
    </xf>
    <xf numFmtId="0" fontId="7" fillId="0" borderId="17" xfId="0" applyFont="1" applyBorder="1" applyAlignment="1">
      <alignment horizontal="centerContinuous" vertical="justify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centerContinuous"/>
    </xf>
    <xf numFmtId="37" fontId="7" fillId="0" borderId="26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horizontal="centerContinuous" vertical="justify"/>
    </xf>
    <xf numFmtId="0" fontId="7" fillId="0" borderId="28" xfId="0" applyFont="1" applyBorder="1" applyAlignment="1">
      <alignment horizontal="centerContinuous" vertical="justify"/>
    </xf>
    <xf numFmtId="0" fontId="7" fillId="0" borderId="27" xfId="0" applyFont="1" applyBorder="1" applyAlignment="1">
      <alignment horizontal="left" vertical="top"/>
    </xf>
    <xf numFmtId="0" fontId="7" fillId="0" borderId="29" xfId="0" applyFont="1" applyBorder="1" applyAlignment="1">
      <alignment horizontal="centerContinuous" vertical="top"/>
    </xf>
    <xf numFmtId="0" fontId="7" fillId="0" borderId="28" xfId="0" applyFont="1" applyBorder="1" applyAlignment="1">
      <alignment horizontal="centerContinuous"/>
    </xf>
    <xf numFmtId="0" fontId="7" fillId="0" borderId="29" xfId="0" applyFont="1" applyBorder="1" applyAlignment="1">
      <alignment horizontal="centerContinuous"/>
    </xf>
    <xf numFmtId="37" fontId="7" fillId="0" borderId="19" xfId="0" applyNumberFormat="1" applyFont="1" applyBorder="1" applyAlignment="1">
      <alignment vertical="center"/>
    </xf>
    <xf numFmtId="167" fontId="7" fillId="0" borderId="16" xfId="177" applyFont="1" applyBorder="1" applyAlignment="1">
      <alignment horizontal="center"/>
    </xf>
    <xf numFmtId="0" fontId="7" fillId="0" borderId="29" xfId="0" applyFont="1" applyBorder="1" applyAlignment="1">
      <alignment horizontal="left" vertical="top"/>
    </xf>
    <xf numFmtId="37" fontId="7" fillId="0" borderId="27" xfId="0" applyNumberFormat="1" applyFont="1" applyBorder="1" applyAlignment="1">
      <alignment vertical="center"/>
    </xf>
    <xf numFmtId="167" fontId="5" fillId="0" borderId="16" xfId="177" applyFont="1" applyBorder="1" applyAlignment="1">
      <alignment horizontal="center"/>
    </xf>
    <xf numFmtId="167" fontId="5" fillId="0" borderId="30" xfId="177" applyFont="1" applyBorder="1" applyAlignment="1">
      <alignment horizontal="center"/>
    </xf>
    <xf numFmtId="167" fontId="7" fillId="0" borderId="30" xfId="177" applyFont="1" applyBorder="1" applyAlignment="1">
      <alignment horizontal="center"/>
    </xf>
    <xf numFmtId="167" fontId="7" fillId="0" borderId="31" xfId="177" applyFont="1" applyBorder="1" applyAlignment="1">
      <alignment horizontal="center"/>
    </xf>
    <xf numFmtId="169" fontId="7" fillId="0" borderId="0" xfId="0" applyNumberFormat="1" applyFont="1"/>
    <xf numFmtId="0" fontId="10" fillId="41" borderId="16" xfId="754" applyFont="1" applyFill="1" applyBorder="1" applyAlignment="1">
      <alignment horizontal="center" vertical="center" wrapText="1"/>
    </xf>
    <xf numFmtId="0" fontId="10" fillId="41" borderId="16" xfId="748" applyFont="1" applyFill="1" applyBorder="1" applyAlignment="1">
      <alignment horizontal="center" vertical="center" wrapText="1"/>
    </xf>
    <xf numFmtId="0" fontId="10" fillId="41" borderId="16" xfId="753" applyFont="1" applyFill="1" applyBorder="1" applyAlignment="1">
      <alignment horizontal="center" vertical="center" wrapText="1"/>
    </xf>
    <xf numFmtId="0" fontId="10" fillId="41" borderId="16" xfId="751" applyFont="1" applyFill="1" applyBorder="1" applyAlignment="1">
      <alignment horizontal="center" vertical="center" wrapText="1"/>
    </xf>
    <xf numFmtId="0" fontId="10" fillId="41" borderId="16" xfId="750" applyFont="1" applyFill="1" applyBorder="1" applyAlignment="1">
      <alignment horizontal="center" vertical="center" wrapText="1"/>
    </xf>
    <xf numFmtId="0" fontId="10" fillId="41" borderId="16" xfId="749" applyFont="1" applyFill="1" applyBorder="1" applyAlignment="1">
      <alignment horizontal="center" vertical="center" wrapText="1"/>
    </xf>
    <xf numFmtId="0" fontId="9" fillId="0" borderId="16" xfId="759" applyFont="1" applyBorder="1" applyAlignment="1">
      <alignment wrapText="1"/>
    </xf>
    <xf numFmtId="0" fontId="10" fillId="41" borderId="16" xfId="747" applyFont="1" applyFill="1" applyBorder="1" applyAlignment="1">
      <alignment horizontal="center" vertical="center" wrapText="1"/>
    </xf>
    <xf numFmtId="169" fontId="10" fillId="40" borderId="32" xfId="176" applyNumberFormat="1" applyFont="1" applyFill="1" applyBorder="1" applyAlignment="1">
      <alignment horizontal="center"/>
    </xf>
    <xf numFmtId="167" fontId="16" fillId="0" borderId="0" xfId="177" applyFont="1"/>
    <xf numFmtId="0" fontId="16" fillId="0" borderId="0" xfId="0" applyFont="1"/>
    <xf numFmtId="0" fontId="5" fillId="0" borderId="16" xfId="756" applyFont="1" applyBorder="1" applyAlignment="1">
      <alignment wrapText="1"/>
    </xf>
    <xf numFmtId="0" fontId="13" fillId="0" borderId="16" xfId="746" applyFont="1" applyBorder="1" applyAlignment="1">
      <alignment wrapText="1"/>
    </xf>
    <xf numFmtId="169" fontId="10" fillId="41" borderId="16" xfId="176" applyNumberFormat="1" applyFont="1" applyFill="1" applyBorder="1" applyAlignment="1">
      <alignment horizontal="center" vertical="center" wrapText="1"/>
    </xf>
    <xf numFmtId="0" fontId="9" fillId="0" borderId="0" xfId="759" applyFont="1" applyAlignment="1">
      <alignment wrapText="1"/>
    </xf>
    <xf numFmtId="169" fontId="7" fillId="40" borderId="23" xfId="176" applyNumberFormat="1" applyFont="1" applyFill="1" applyBorder="1" applyAlignment="1">
      <alignment horizontal="centerContinuous" vertical="center"/>
    </xf>
    <xf numFmtId="0" fontId="9" fillId="0" borderId="0" xfId="755" applyFont="1" applyAlignment="1">
      <alignment horizontal="right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0" fillId="40" borderId="16" xfId="176" applyNumberFormat="1" applyFont="1" applyFill="1" applyBorder="1" applyAlignment="1">
      <alignment horizontal="center" vertical="center" wrapText="1"/>
    </xf>
    <xf numFmtId="169" fontId="18" fillId="0" borderId="0" xfId="176" quotePrefix="1" applyNumberFormat="1" applyFont="1"/>
    <xf numFmtId="169" fontId="18" fillId="0" borderId="0" xfId="176" applyNumberFormat="1" applyFont="1"/>
    <xf numFmtId="0" fontId="5" fillId="0" borderId="16" xfId="0" applyFont="1" applyBorder="1" applyAlignment="1">
      <alignment horizontal="left" vertical="center"/>
    </xf>
    <xf numFmtId="169" fontId="9" fillId="42" borderId="16" xfId="176" applyNumberFormat="1" applyFont="1" applyFill="1" applyBorder="1" applyAlignment="1">
      <alignment wrapText="1"/>
    </xf>
    <xf numFmtId="169" fontId="5" fillId="42" borderId="0" xfId="176" applyNumberFormat="1" applyFont="1" applyFill="1"/>
    <xf numFmtId="169" fontId="5" fillId="42" borderId="16" xfId="176" applyNumberFormat="1" applyFont="1" applyFill="1" applyBorder="1" applyAlignment="1"/>
    <xf numFmtId="3" fontId="5" fillId="42" borderId="0" xfId="0" applyNumberFormat="1" applyFont="1" applyFill="1"/>
    <xf numFmtId="169" fontId="10" fillId="0" borderId="16" xfId="176" applyNumberFormat="1" applyFont="1" applyFill="1" applyBorder="1" applyAlignment="1">
      <alignment horizontal="right" wrapText="1"/>
    </xf>
    <xf numFmtId="169" fontId="10" fillId="0" borderId="16" xfId="176" applyNumberFormat="1" applyFont="1" applyFill="1" applyBorder="1" applyAlignment="1">
      <alignment horizontal="right" vertical="center" wrapText="1"/>
    </xf>
    <xf numFmtId="167" fontId="5" fillId="0" borderId="16" xfId="177" applyFont="1" applyFill="1" applyBorder="1" applyAlignment="1" applyProtection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indent="2"/>
    </xf>
    <xf numFmtId="169" fontId="9" fillId="0" borderId="0" xfId="176" applyNumberFormat="1" applyFont="1" applyBorder="1"/>
    <xf numFmtId="173" fontId="0" fillId="0" borderId="0" xfId="333" applyNumberFormat="1" applyFont="1"/>
    <xf numFmtId="173" fontId="0" fillId="0" borderId="0" xfId="0" applyNumberFormat="1"/>
    <xf numFmtId="169" fontId="5" fillId="0" borderId="16" xfId="176" applyNumberFormat="1" applyFont="1" applyBorder="1" applyAlignment="1">
      <alignment horizontal="center"/>
    </xf>
    <xf numFmtId="168" fontId="5" fillId="0" borderId="19" xfId="176" applyFont="1" applyBorder="1"/>
    <xf numFmtId="0" fontId="27" fillId="0" borderId="0" xfId="0" applyFont="1"/>
    <xf numFmtId="0" fontId="13" fillId="0" borderId="0" xfId="760" applyFont="1" applyAlignment="1">
      <alignment horizontal="right" wrapText="1"/>
    </xf>
    <xf numFmtId="0" fontId="5" fillId="0" borderId="23" xfId="0" applyFont="1" applyBorder="1" applyAlignment="1">
      <alignment vertical="center"/>
    </xf>
    <xf numFmtId="169" fontId="5" fillId="0" borderId="16" xfId="393" applyNumberFormat="1" applyFont="1" applyBorder="1" applyAlignment="1">
      <alignment vertical="center"/>
    </xf>
    <xf numFmtId="169" fontId="23" fillId="0" borderId="16" xfId="176" applyNumberFormat="1" applyFont="1" applyFill="1" applyBorder="1" applyAlignment="1">
      <alignment horizontal="right" wrapText="1"/>
    </xf>
    <xf numFmtId="169" fontId="7" fillId="79" borderId="16" xfId="176" applyNumberFormat="1" applyFont="1" applyFill="1" applyBorder="1"/>
    <xf numFmtId="169" fontId="10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wrapText="1"/>
    </xf>
    <xf numFmtId="169" fontId="9" fillId="79" borderId="16" xfId="176" applyNumberFormat="1" applyFont="1" applyFill="1" applyBorder="1" applyAlignment="1">
      <alignment horizontal="left" vertical="center" wrapText="1"/>
    </xf>
    <xf numFmtId="169" fontId="9" fillId="79" borderId="16" xfId="176" applyNumberFormat="1" applyFont="1" applyFill="1" applyBorder="1" applyAlignment="1">
      <alignment horizontal="left" wrapText="1"/>
    </xf>
    <xf numFmtId="169" fontId="10" fillId="79" borderId="16" xfId="176" applyNumberFormat="1" applyFont="1" applyFill="1" applyBorder="1" applyAlignment="1">
      <alignment horizontal="left" wrapText="1"/>
    </xf>
    <xf numFmtId="167" fontId="7" fillId="79" borderId="22" xfId="177" applyFont="1" applyFill="1" applyBorder="1" applyAlignment="1">
      <alignment horizontal="center"/>
    </xf>
    <xf numFmtId="167" fontId="7" fillId="79" borderId="25" xfId="177" applyFont="1" applyFill="1" applyBorder="1" applyAlignment="1">
      <alignment horizontal="center"/>
    </xf>
    <xf numFmtId="167" fontId="7" fillId="79" borderId="19" xfId="177" applyFont="1" applyFill="1" applyBorder="1"/>
    <xf numFmtId="167" fontId="7" fillId="79" borderId="29" xfId="177" quotePrefix="1" applyFont="1" applyFill="1" applyBorder="1" applyAlignment="1">
      <alignment horizontal="center"/>
    </xf>
    <xf numFmtId="167" fontId="7" fillId="79" borderId="19" xfId="177" quotePrefix="1" applyFont="1" applyFill="1" applyBorder="1" applyAlignment="1">
      <alignment horizontal="center"/>
    </xf>
    <xf numFmtId="167" fontId="7" fillId="79" borderId="19" xfId="177" applyFont="1" applyFill="1" applyBorder="1" applyAlignment="1">
      <alignment horizontal="center"/>
    </xf>
    <xf numFmtId="167" fontId="7" fillId="79" borderId="16" xfId="177" applyFont="1" applyFill="1" applyBorder="1"/>
    <xf numFmtId="169" fontId="7" fillId="0" borderId="16" xfId="176" applyNumberFormat="1" applyFont="1" applyBorder="1" applyAlignment="1">
      <alignment horizontal="right"/>
    </xf>
    <xf numFmtId="169" fontId="10" fillId="79" borderId="16" xfId="176" applyNumberFormat="1" applyFont="1" applyFill="1" applyBorder="1" applyAlignment="1">
      <alignment horizontal="center" vertical="center"/>
    </xf>
    <xf numFmtId="169" fontId="10" fillId="79" borderId="16" xfId="176" applyNumberFormat="1" applyFont="1" applyFill="1" applyBorder="1" applyAlignment="1">
      <alignment horizontal="center" vertical="center" wrapText="1" shrinkToFit="1"/>
    </xf>
    <xf numFmtId="169" fontId="10" fillId="79" borderId="16" xfId="176" applyNumberFormat="1" applyFont="1" applyFill="1" applyBorder="1" applyAlignment="1">
      <alignment horizontal="left" vertical="center" wrapText="1"/>
    </xf>
    <xf numFmtId="0" fontId="7" fillId="79" borderId="23" xfId="0" applyFont="1" applyFill="1" applyBorder="1"/>
    <xf numFmtId="0" fontId="5" fillId="79" borderId="22" xfId="0" applyFont="1" applyFill="1" applyBorder="1" applyAlignment="1">
      <alignment horizontal="centerContinuous"/>
    </xf>
    <xf numFmtId="0" fontId="7" fillId="79" borderId="17" xfId="0" applyFont="1" applyFill="1" applyBorder="1" applyAlignment="1">
      <alignment horizontal="centerContinuous"/>
    </xf>
    <xf numFmtId="0" fontId="5" fillId="79" borderId="25" xfId="0" applyFont="1" applyFill="1" applyBorder="1" applyAlignment="1">
      <alignment horizontal="centerContinuous"/>
    </xf>
    <xf numFmtId="0" fontId="7" fillId="79" borderId="16" xfId="0" applyFont="1" applyFill="1" applyBorder="1" applyAlignment="1">
      <alignment horizontal="center"/>
    </xf>
    <xf numFmtId="0" fontId="7" fillId="79" borderId="22" xfId="0" applyFont="1" applyFill="1" applyBorder="1" applyAlignment="1">
      <alignment horizontal="center"/>
    </xf>
    <xf numFmtId="169" fontId="9" fillId="79" borderId="23" xfId="176" applyNumberFormat="1" applyFont="1" applyFill="1" applyBorder="1" applyAlignment="1">
      <alignment vertical="center"/>
    </xf>
    <xf numFmtId="169" fontId="9" fillId="79" borderId="30" xfId="176" applyNumberFormat="1" applyFont="1" applyFill="1" applyBorder="1" applyAlignment="1">
      <alignment vertical="center"/>
    </xf>
    <xf numFmtId="169" fontId="10" fillId="79" borderId="30" xfId="176" applyNumberFormat="1" applyFont="1" applyFill="1" applyBorder="1" applyAlignment="1">
      <alignment horizontal="center" vertical="center"/>
    </xf>
    <xf numFmtId="169" fontId="9" fillId="79" borderId="31" xfId="176" applyNumberFormat="1" applyFont="1" applyFill="1" applyBorder="1" applyAlignment="1">
      <alignment vertical="center"/>
    </xf>
    <xf numFmtId="0" fontId="5" fillId="79" borderId="23" xfId="0" applyFont="1" applyFill="1" applyBorder="1" applyAlignment="1">
      <alignment horizontal="centerContinuous"/>
    </xf>
    <xf numFmtId="169" fontId="7" fillId="79" borderId="22" xfId="176" applyNumberFormat="1" applyFont="1" applyFill="1" applyBorder="1" applyAlignment="1">
      <alignment vertical="center"/>
    </xf>
    <xf numFmtId="169" fontId="7" fillId="79" borderId="19" xfId="176" applyNumberFormat="1" applyFont="1" applyFill="1" applyBorder="1" applyAlignment="1">
      <alignment horizontal="center" vertical="center" wrapText="1"/>
    </xf>
    <xf numFmtId="169" fontId="7" fillId="79" borderId="16" xfId="176" applyNumberFormat="1" applyFont="1" applyFill="1" applyBorder="1" applyAlignment="1">
      <alignment vertical="center"/>
    </xf>
    <xf numFmtId="169" fontId="7" fillId="79" borderId="24" xfId="176" applyNumberFormat="1" applyFont="1" applyFill="1" applyBorder="1" applyAlignment="1">
      <alignment vertical="center"/>
    </xf>
    <xf numFmtId="37" fontId="5" fillId="79" borderId="33" xfId="0" applyNumberFormat="1" applyFont="1" applyFill="1" applyBorder="1" applyAlignment="1">
      <alignment horizontal="center" vertical="center"/>
    </xf>
    <xf numFmtId="37" fontId="5" fillId="79" borderId="34" xfId="0" applyNumberFormat="1" applyFont="1" applyFill="1" applyBorder="1" applyAlignment="1">
      <alignment horizontal="center" vertical="center"/>
    </xf>
    <xf numFmtId="167" fontId="5" fillId="79" borderId="22" xfId="177" applyFont="1" applyFill="1" applyBorder="1" applyAlignment="1" applyProtection="1">
      <alignment vertical="center"/>
    </xf>
    <xf numFmtId="167" fontId="5" fillId="79" borderId="23" xfId="177" applyFont="1" applyFill="1" applyBorder="1" applyAlignment="1" applyProtection="1">
      <alignment horizontal="centerContinuous" vertical="center"/>
    </xf>
    <xf numFmtId="167" fontId="5" fillId="79" borderId="30" xfId="177" applyFont="1" applyFill="1" applyBorder="1" applyAlignment="1" applyProtection="1">
      <alignment horizontal="centerContinuous" vertical="center"/>
    </xf>
    <xf numFmtId="167" fontId="5" fillId="79" borderId="31" xfId="177" applyFont="1" applyFill="1" applyBorder="1" applyAlignment="1" applyProtection="1">
      <alignment horizontal="centerContinuous" vertical="center"/>
    </xf>
    <xf numFmtId="167" fontId="5" fillId="79" borderId="22" xfId="177" applyFont="1" applyFill="1" applyBorder="1" applyAlignment="1" applyProtection="1">
      <alignment horizontal="center" vertical="center"/>
    </xf>
    <xf numFmtId="167" fontId="5" fillId="79" borderId="19" xfId="177" applyFont="1" applyFill="1" applyBorder="1" applyAlignment="1" applyProtection="1">
      <alignment vertical="center"/>
    </xf>
    <xf numFmtId="167" fontId="5" fillId="79" borderId="19" xfId="177" applyFont="1" applyFill="1" applyBorder="1" applyAlignment="1" applyProtection="1">
      <alignment horizontal="center" vertical="center"/>
    </xf>
    <xf numFmtId="167" fontId="5" fillId="79" borderId="27" xfId="177" applyFont="1" applyFill="1" applyBorder="1" applyAlignment="1" applyProtection="1">
      <alignment vertical="center"/>
    </xf>
    <xf numFmtId="167" fontId="5" fillId="79" borderId="16" xfId="177" applyFont="1" applyFill="1" applyBorder="1" applyAlignment="1" applyProtection="1">
      <alignment horizontal="center" vertical="center"/>
    </xf>
    <xf numFmtId="167" fontId="5" fillId="79" borderId="25" xfId="177" applyFont="1" applyFill="1" applyBorder="1" applyAlignment="1" applyProtection="1">
      <alignment horizontal="center" vertical="center"/>
    </xf>
    <xf numFmtId="167" fontId="5" fillId="79" borderId="16" xfId="177" applyFont="1" applyFill="1" applyBorder="1" applyAlignment="1" applyProtection="1">
      <alignment horizontal="left" vertical="center"/>
    </xf>
    <xf numFmtId="167" fontId="5" fillId="79" borderId="23" xfId="177" applyFont="1" applyFill="1" applyBorder="1" applyAlignment="1" applyProtection="1">
      <alignment horizontal="center" vertical="center"/>
    </xf>
    <xf numFmtId="174" fontId="5" fillId="0" borderId="0" xfId="0" applyNumberFormat="1" applyFont="1"/>
    <xf numFmtId="168" fontId="5" fillId="42" borderId="0" xfId="176" applyFont="1" applyFill="1"/>
    <xf numFmtId="168" fontId="5" fillId="0" borderId="0" xfId="0" applyNumberFormat="1" applyFont="1"/>
    <xf numFmtId="169" fontId="10" fillId="0" borderId="0" xfId="176" applyNumberFormat="1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3" fontId="7" fillId="0" borderId="26" xfId="176" applyNumberFormat="1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3" fontId="7" fillId="0" borderId="47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48" xfId="0" applyNumberFormat="1" applyFont="1" applyBorder="1" applyAlignment="1">
      <alignment vertical="center"/>
    </xf>
    <xf numFmtId="37" fontId="7" fillId="0" borderId="49" xfId="0" applyNumberFormat="1" applyFont="1" applyBorder="1" applyAlignment="1">
      <alignment horizontal="center" vertical="center"/>
    </xf>
    <xf numFmtId="37" fontId="7" fillId="0" borderId="26" xfId="0" applyNumberFormat="1" applyFont="1" applyBorder="1" applyAlignment="1">
      <alignment vertical="center"/>
    </xf>
    <xf numFmtId="37" fontId="7" fillId="0" borderId="50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3" fontId="7" fillId="0" borderId="55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169" fontId="10" fillId="42" borderId="16" xfId="176" applyNumberFormat="1" applyFont="1" applyFill="1" applyBorder="1"/>
    <xf numFmtId="169" fontId="68" fillId="0" borderId="16" xfId="176" applyNumberFormat="1" applyFont="1" applyFill="1" applyBorder="1" applyAlignment="1">
      <alignment horizontal="right" wrapText="1"/>
    </xf>
    <xf numFmtId="169" fontId="70" fillId="0" borderId="16" xfId="176" applyNumberFormat="1" applyFont="1" applyFill="1" applyBorder="1" applyAlignment="1">
      <alignment horizontal="right" wrapText="1"/>
    </xf>
    <xf numFmtId="169" fontId="65" fillId="0" borderId="16" xfId="176" applyNumberFormat="1" applyFont="1" applyBorder="1"/>
    <xf numFmtId="169" fontId="99" fillId="0" borderId="16" xfId="176" applyNumberFormat="1" applyFont="1" applyFill="1" applyBorder="1"/>
    <xf numFmtId="169" fontId="69" fillId="0" borderId="16" xfId="176" applyNumberFormat="1" applyFont="1" applyBorder="1"/>
    <xf numFmtId="169" fontId="68" fillId="0" borderId="16" xfId="176" applyNumberFormat="1" applyFont="1" applyBorder="1"/>
    <xf numFmtId="169" fontId="70" fillId="0" borderId="16" xfId="176" applyNumberFormat="1" applyFont="1" applyBorder="1"/>
    <xf numFmtId="169" fontId="70" fillId="0" borderId="16" xfId="176" applyNumberFormat="1" applyFont="1" applyFill="1" applyBorder="1"/>
    <xf numFmtId="169" fontId="73" fillId="0" borderId="16" xfId="176" applyNumberFormat="1" applyFont="1" applyFill="1" applyBorder="1" applyAlignment="1"/>
    <xf numFmtId="169" fontId="65" fillId="0" borderId="16" xfId="176" applyNumberFormat="1" applyFont="1" applyFill="1" applyBorder="1" applyAlignment="1"/>
    <xf numFmtId="169" fontId="68" fillId="0" borderId="16" xfId="176" applyNumberFormat="1" applyFont="1" applyFill="1" applyBorder="1" applyAlignment="1">
      <alignment horizontal="center" wrapText="1"/>
    </xf>
    <xf numFmtId="169" fontId="65" fillId="0" borderId="16" xfId="176" applyNumberFormat="1" applyFont="1" applyFill="1" applyBorder="1" applyAlignment="1">
      <alignment horizontal="center"/>
    </xf>
    <xf numFmtId="169" fontId="23" fillId="0" borderId="16" xfId="176" applyNumberFormat="1" applyFont="1" applyFill="1" applyBorder="1" applyAlignment="1">
      <alignment horizontal="center" wrapText="1"/>
    </xf>
    <xf numFmtId="169" fontId="65" fillId="0" borderId="16" xfId="176" applyNumberFormat="1" applyFont="1" applyFill="1" applyBorder="1" applyAlignment="1">
      <alignment horizontal="right" wrapText="1"/>
    </xf>
    <xf numFmtId="169" fontId="69" fillId="0" borderId="16" xfId="176" applyNumberFormat="1" applyFont="1" applyFill="1" applyBorder="1" applyAlignment="1">
      <alignment horizontal="center" wrapText="1"/>
    </xf>
    <xf numFmtId="169" fontId="68" fillId="42" borderId="16" xfId="176" applyNumberFormat="1" applyFont="1" applyFill="1" applyBorder="1" applyAlignment="1">
      <alignment wrapText="1"/>
    </xf>
    <xf numFmtId="169" fontId="67" fillId="0" borderId="16" xfId="176" applyNumberFormat="1" applyFont="1" applyFill="1" applyBorder="1"/>
    <xf numFmtId="169" fontId="68" fillId="0" borderId="16" xfId="176" applyNumberFormat="1" applyFont="1" applyFill="1" applyBorder="1" applyAlignment="1">
      <alignment wrapText="1"/>
    </xf>
    <xf numFmtId="169" fontId="68" fillId="0" borderId="16" xfId="176" applyNumberFormat="1" applyFont="1" applyFill="1" applyBorder="1" applyAlignment="1">
      <alignment horizontal="center" vertical="center"/>
    </xf>
    <xf numFmtId="169" fontId="67" fillId="0" borderId="16" xfId="176" applyNumberFormat="1" applyFont="1" applyFill="1" applyBorder="1" applyAlignment="1">
      <alignment wrapText="1"/>
    </xf>
    <xf numFmtId="169" fontId="74" fillId="0" borderId="16" xfId="176" applyNumberFormat="1" applyFont="1" applyFill="1" applyBorder="1" applyAlignment="1">
      <alignment horizontal="center" vertical="center"/>
    </xf>
    <xf numFmtId="169" fontId="74" fillId="0" borderId="16" xfId="176" applyNumberFormat="1" applyFont="1" applyFill="1" applyBorder="1" applyAlignment="1">
      <alignment horizontal="right" wrapText="1"/>
    </xf>
    <xf numFmtId="169" fontId="74" fillId="0" borderId="16" xfId="176" applyNumberFormat="1" applyFont="1" applyFill="1" applyBorder="1" applyAlignment="1">
      <alignment horizontal="center"/>
    </xf>
    <xf numFmtId="169" fontId="72" fillId="0" borderId="16" xfId="176" applyNumberFormat="1" applyFont="1" applyFill="1" applyBorder="1" applyAlignment="1">
      <alignment horizontal="center" vertical="center"/>
    </xf>
    <xf numFmtId="169" fontId="72" fillId="0" borderId="16" xfId="176" applyNumberFormat="1" applyFont="1" applyBorder="1"/>
    <xf numFmtId="169" fontId="99" fillId="0" borderId="16" xfId="176" applyNumberFormat="1" applyFont="1" applyFill="1" applyBorder="1" applyAlignment="1"/>
    <xf numFmtId="169" fontId="72" fillId="0" borderId="16" xfId="176" applyNumberFormat="1" applyFont="1" applyBorder="1" applyAlignment="1"/>
    <xf numFmtId="169" fontId="100" fillId="0" borderId="16" xfId="176" applyNumberFormat="1" applyFont="1" applyFill="1" applyBorder="1" applyAlignment="1"/>
    <xf numFmtId="169" fontId="68" fillId="0" borderId="16" xfId="176" applyNumberFormat="1" applyFont="1" applyFill="1" applyBorder="1" applyAlignment="1">
      <alignment horizontal="left"/>
    </xf>
    <xf numFmtId="169" fontId="99" fillId="0" borderId="16" xfId="176" applyNumberFormat="1" applyFont="1" applyFill="1" applyBorder="1" applyAlignment="1">
      <alignment vertical="center"/>
    </xf>
    <xf numFmtId="169" fontId="69" fillId="0" borderId="16" xfId="176" applyNumberFormat="1" applyFont="1" applyFill="1" applyBorder="1" applyAlignment="1">
      <alignment vertical="center" wrapText="1"/>
    </xf>
    <xf numFmtId="169" fontId="65" fillId="0" borderId="16" xfId="176" applyNumberFormat="1" applyFont="1" applyBorder="1" applyAlignment="1">
      <alignment vertical="center"/>
    </xf>
    <xf numFmtId="169" fontId="67" fillId="0" borderId="16" xfId="176" applyNumberFormat="1" applyFont="1" applyFill="1" applyBorder="1" applyAlignment="1">
      <alignment vertical="center" wrapText="1"/>
    </xf>
    <xf numFmtId="169" fontId="72" fillId="0" borderId="16" xfId="176" applyNumberFormat="1" applyFont="1" applyBorder="1" applyAlignment="1">
      <alignment vertical="center"/>
    </xf>
    <xf numFmtId="169" fontId="74" fillId="0" borderId="16" xfId="176" applyNumberFormat="1" applyFont="1" applyFill="1" applyBorder="1" applyAlignment="1">
      <alignment horizontal="right" vertical="center" wrapText="1"/>
    </xf>
    <xf numFmtId="169" fontId="100" fillId="0" borderId="16" xfId="176" applyNumberFormat="1" applyFont="1" applyFill="1" applyBorder="1" applyAlignment="1">
      <alignment vertical="center"/>
    </xf>
    <xf numFmtId="169" fontId="73" fillId="0" borderId="16" xfId="176" applyNumberFormat="1" applyFont="1" applyBorder="1" applyAlignment="1">
      <alignment vertical="center"/>
    </xf>
    <xf numFmtId="169" fontId="7" fillId="0" borderId="16" xfId="176" applyNumberFormat="1" applyFont="1" applyBorder="1" applyAlignment="1">
      <alignment horizontal="right" vertical="center"/>
    </xf>
    <xf numFmtId="169" fontId="11" fillId="0" borderId="16" xfId="176" applyNumberFormat="1" applyFont="1" applyBorder="1"/>
    <xf numFmtId="3" fontId="3" fillId="0" borderId="16" xfId="719" quotePrefix="1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 vertical="center"/>
    </xf>
    <xf numFmtId="3" fontId="7" fillId="0" borderId="31" xfId="0" applyNumberFormat="1" applyFont="1" applyBorder="1" applyAlignment="1">
      <alignment horizontal="right" vertical="center"/>
    </xf>
    <xf numFmtId="169" fontId="7" fillId="0" borderId="16" xfId="176" applyNumberFormat="1" applyFont="1" applyBorder="1" applyAlignment="1">
      <alignment horizontal="left" indent="1"/>
    </xf>
    <xf numFmtId="167" fontId="5" fillId="0" borderId="0" xfId="177" applyFont="1" applyAlignment="1" applyProtection="1">
      <alignment horizontal="right" vertical="center"/>
    </xf>
    <xf numFmtId="0" fontId="5" fillId="0" borderId="0" xfId="0" applyFont="1" applyAlignment="1">
      <alignment horizontal="right"/>
    </xf>
    <xf numFmtId="167" fontId="26" fillId="0" borderId="0" xfId="0" applyNumberFormat="1" applyFont="1" applyAlignment="1">
      <alignment horizontal="left"/>
    </xf>
    <xf numFmtId="170" fontId="9" fillId="0" borderId="0" xfId="177" applyNumberFormat="1" applyFont="1" applyFill="1" applyBorder="1" applyProtection="1"/>
    <xf numFmtId="167" fontId="9" fillId="0" borderId="0" xfId="177" applyFont="1" applyFill="1" applyBorder="1"/>
    <xf numFmtId="167" fontId="26" fillId="0" borderId="0" xfId="505" applyNumberFormat="1" applyFont="1" applyBorder="1"/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7" fillId="0" borderId="0" xfId="176" applyNumberFormat="1" applyFont="1" applyBorder="1" applyAlignment="1">
      <alignment horizontal="right"/>
    </xf>
    <xf numFmtId="169" fontId="64" fillId="0" borderId="19" xfId="176" applyNumberFormat="1" applyFont="1" applyFill="1" applyBorder="1" applyAlignment="1">
      <alignment horizontal="left" vertical="center" wrapText="1"/>
    </xf>
    <xf numFmtId="169" fontId="12" fillId="0" borderId="16" xfId="176" applyNumberFormat="1" applyFont="1" applyFill="1" applyBorder="1"/>
    <xf numFmtId="169" fontId="64" fillId="0" borderId="16" xfId="176" applyNumberFormat="1" applyFont="1" applyFill="1" applyBorder="1" applyAlignment="1">
      <alignment horizontal="left" vertical="center" wrapText="1"/>
    </xf>
    <xf numFmtId="169" fontId="64" fillId="79" borderId="19" xfId="176" applyNumberFormat="1" applyFont="1" applyFill="1" applyBorder="1" applyAlignment="1">
      <alignment horizontal="center" vertical="center" wrapText="1"/>
    </xf>
    <xf numFmtId="0" fontId="5" fillId="79" borderId="16" xfId="0" applyFont="1" applyFill="1" applyBorder="1" applyAlignment="1">
      <alignment horizontal="center" vertical="center"/>
    </xf>
    <xf numFmtId="0" fontId="5" fillId="79" borderId="16" xfId="0" applyFont="1" applyFill="1" applyBorder="1" applyAlignment="1">
      <alignment horizontal="center" vertical="center" wrapText="1"/>
    </xf>
    <xf numFmtId="37" fontId="5" fillId="79" borderId="60" xfId="0" applyNumberFormat="1" applyFont="1" applyFill="1" applyBorder="1" applyAlignment="1">
      <alignment horizontal="center" vertical="center"/>
    </xf>
    <xf numFmtId="37" fontId="5" fillId="79" borderId="61" xfId="0" applyNumberFormat="1" applyFont="1" applyFill="1" applyBorder="1" applyAlignment="1">
      <alignment horizontal="center" vertical="center"/>
    </xf>
    <xf numFmtId="37" fontId="5" fillId="79" borderId="60" xfId="0" applyNumberFormat="1" applyFont="1" applyFill="1" applyBorder="1" applyAlignment="1">
      <alignment horizontal="left" vertical="center"/>
    </xf>
    <xf numFmtId="37" fontId="5" fillId="79" borderId="62" xfId="0" applyNumberFormat="1" applyFont="1" applyFill="1" applyBorder="1" applyAlignment="1">
      <alignment horizontal="left" vertical="center"/>
    </xf>
    <xf numFmtId="37" fontId="5" fillId="79" borderId="49" xfId="0" applyNumberFormat="1" applyFont="1" applyFill="1" applyBorder="1" applyAlignment="1">
      <alignment vertical="center"/>
    </xf>
    <xf numFmtId="37" fontId="5" fillId="79" borderId="51" xfId="0" applyNumberFormat="1" applyFont="1" applyFill="1" applyBorder="1" applyAlignment="1">
      <alignment horizontal="left" vertical="center"/>
    </xf>
    <xf numFmtId="37" fontId="5" fillId="79" borderId="60" xfId="0" applyNumberFormat="1" applyFont="1" applyFill="1" applyBorder="1" applyAlignment="1">
      <alignment vertical="center"/>
    </xf>
    <xf numFmtId="37" fontId="5" fillId="79" borderId="63" xfId="0" applyNumberFormat="1" applyFont="1" applyFill="1" applyBorder="1" applyAlignment="1">
      <alignment horizontal="center" vertical="center"/>
    </xf>
    <xf numFmtId="37" fontId="5" fillId="79" borderId="64" xfId="0" applyNumberFormat="1" applyFont="1" applyFill="1" applyBorder="1" applyAlignment="1">
      <alignment horizontal="center" vertical="center"/>
    </xf>
    <xf numFmtId="0" fontId="101" fillId="79" borderId="34" xfId="0" applyFont="1" applyFill="1" applyBorder="1" applyAlignment="1">
      <alignment horizontal="left" indent="1"/>
    </xf>
    <xf numFmtId="171" fontId="101" fillId="79" borderId="34" xfId="0" applyNumberFormat="1" applyFont="1" applyFill="1" applyBorder="1"/>
    <xf numFmtId="0" fontId="102" fillId="0" borderId="67" xfId="0" applyFont="1" applyBorder="1" applyAlignment="1">
      <alignment horizontal="left" indent="2"/>
    </xf>
    <xf numFmtId="171" fontId="102" fillId="0" borderId="67" xfId="0" applyNumberFormat="1" applyFont="1" applyBorder="1"/>
    <xf numFmtId="0" fontId="101" fillId="80" borderId="34" xfId="0" applyFont="1" applyFill="1" applyBorder="1" applyAlignment="1">
      <alignment horizontal="left"/>
    </xf>
    <xf numFmtId="171" fontId="101" fillId="79" borderId="71" xfId="0" applyNumberFormat="1" applyFont="1" applyFill="1" applyBorder="1"/>
    <xf numFmtId="171" fontId="101" fillId="80" borderId="71" xfId="0" applyNumberFormat="1" applyFont="1" applyFill="1" applyBorder="1"/>
    <xf numFmtId="169" fontId="103" fillId="0" borderId="16" xfId="176" applyNumberFormat="1" applyFont="1" applyFill="1" applyBorder="1"/>
    <xf numFmtId="169" fontId="76" fillId="42" borderId="16" xfId="176" applyNumberFormat="1" applyFont="1" applyFill="1" applyBorder="1"/>
    <xf numFmtId="0" fontId="69" fillId="0" borderId="16" xfId="742" applyFont="1" applyBorder="1" applyAlignment="1">
      <alignment wrapText="1"/>
    </xf>
    <xf numFmtId="169" fontId="69" fillId="0" borderId="16" xfId="742" applyNumberFormat="1" applyFont="1" applyBorder="1" applyAlignment="1">
      <alignment horizontal="right" wrapText="1"/>
    </xf>
    <xf numFmtId="169" fontId="68" fillId="0" borderId="0" xfId="176" applyNumberFormat="1" applyFont="1" applyFill="1" applyBorder="1" applyAlignment="1">
      <alignment horizontal="right" wrapText="1"/>
    </xf>
    <xf numFmtId="169" fontId="76" fillId="0" borderId="16" xfId="176" applyNumberFormat="1" applyFont="1" applyFill="1" applyBorder="1"/>
    <xf numFmtId="169" fontId="66" fillId="0" borderId="16" xfId="176" applyNumberFormat="1" applyFont="1" applyFill="1" applyBorder="1"/>
    <xf numFmtId="0" fontId="9" fillId="0" borderId="0" xfId="744" applyFont="1" applyAlignment="1">
      <alignment horizontal="right" wrapText="1"/>
    </xf>
    <xf numFmtId="0" fontId="9" fillId="0" borderId="0" xfId="744" applyFont="1" applyAlignment="1">
      <alignment horizontal="left" wrapText="1"/>
    </xf>
    <xf numFmtId="168" fontId="5" fillId="0" borderId="0" xfId="176" applyFont="1" applyBorder="1"/>
    <xf numFmtId="169" fontId="71" fillId="0" borderId="16" xfId="176" applyNumberFormat="1" applyFont="1" applyBorder="1"/>
    <xf numFmtId="169" fontId="10" fillId="81" borderId="16" xfId="176" applyNumberFormat="1" applyFont="1" applyFill="1" applyBorder="1" applyAlignment="1" applyProtection="1">
      <alignment horizontal="left" vertical="center"/>
    </xf>
    <xf numFmtId="169" fontId="23" fillId="81" borderId="16" xfId="176" applyNumberFormat="1" applyFont="1" applyFill="1" applyBorder="1" applyAlignment="1">
      <alignment horizontal="right" wrapText="1"/>
    </xf>
    <xf numFmtId="169" fontId="74" fillId="0" borderId="16" xfId="176" applyNumberFormat="1" applyFont="1" applyFill="1" applyBorder="1" applyAlignment="1"/>
    <xf numFmtId="169" fontId="10" fillId="0" borderId="16" xfId="176" applyNumberFormat="1" applyFont="1" applyFill="1" applyBorder="1"/>
    <xf numFmtId="3" fontId="7" fillId="0" borderId="16" xfId="0" applyNumberFormat="1" applyFont="1" applyBorder="1" applyAlignment="1">
      <alignment horizontal="right"/>
    </xf>
    <xf numFmtId="3" fontId="7" fillId="0" borderId="16" xfId="177" applyNumberFormat="1" applyFont="1" applyFill="1" applyBorder="1" applyAlignment="1">
      <alignment horizontal="right"/>
    </xf>
    <xf numFmtId="169" fontId="10" fillId="0" borderId="16" xfId="176" applyNumberFormat="1" applyFont="1" applyFill="1" applyBorder="1" applyAlignment="1">
      <alignment horizontal="right" vertical="center"/>
    </xf>
    <xf numFmtId="169" fontId="64" fillId="81" borderId="16" xfId="176" applyNumberFormat="1" applyFont="1" applyFill="1" applyBorder="1" applyAlignment="1">
      <alignment vertical="center"/>
    </xf>
    <xf numFmtId="169" fontId="5" fillId="0" borderId="0" xfId="176" applyNumberFormat="1" applyFont="1" applyFill="1" applyBorder="1" applyAlignment="1">
      <alignment horizontal="right" vertical="center" wrapText="1"/>
    </xf>
    <xf numFmtId="0" fontId="9" fillId="0" borderId="16" xfId="759" applyFont="1" applyBorder="1" applyAlignment="1">
      <alignment horizontal="left" wrapText="1"/>
    </xf>
    <xf numFmtId="0" fontId="102" fillId="0" borderId="68" xfId="0" applyFont="1" applyBorder="1" applyAlignment="1">
      <alignment horizontal="left" indent="2"/>
    </xf>
    <xf numFmtId="1" fontId="5" fillId="0" borderId="0" xfId="0" applyNumberFormat="1" applyFont="1"/>
    <xf numFmtId="169" fontId="104" fillId="0" borderId="16" xfId="176" applyNumberFormat="1" applyFont="1" applyFill="1" applyBorder="1"/>
    <xf numFmtId="169" fontId="73" fillId="42" borderId="16" xfId="176" applyNumberFormat="1" applyFont="1" applyFill="1" applyBorder="1"/>
    <xf numFmtId="169" fontId="65" fillId="0" borderId="16" xfId="176" applyNumberFormat="1" applyFont="1" applyFill="1" applyBorder="1"/>
    <xf numFmtId="169" fontId="18" fillId="42" borderId="16" xfId="176" applyNumberFormat="1" applyFont="1" applyFill="1" applyBorder="1"/>
    <xf numFmtId="1" fontId="7" fillId="0" borderId="0" xfId="0" applyNumberFormat="1" applyFont="1"/>
    <xf numFmtId="169" fontId="70" fillId="79" borderId="16" xfId="176" applyNumberFormat="1" applyFont="1" applyFill="1" applyBorder="1" applyAlignment="1">
      <alignment wrapText="1"/>
    </xf>
    <xf numFmtId="3" fontId="104" fillId="0" borderId="16" xfId="0" applyNumberFormat="1" applyFont="1" applyBorder="1"/>
    <xf numFmtId="3" fontId="73" fillId="42" borderId="16" xfId="176" applyNumberFormat="1" applyFont="1" applyFill="1" applyBorder="1"/>
    <xf numFmtId="3" fontId="68" fillId="0" borderId="16" xfId="176" applyNumberFormat="1" applyFont="1" applyFill="1" applyBorder="1" applyAlignment="1">
      <alignment horizontal="right" wrapText="1"/>
    </xf>
    <xf numFmtId="168" fontId="5" fillId="42" borderId="16" xfId="176" applyFont="1" applyFill="1" applyBorder="1"/>
    <xf numFmtId="37" fontId="5" fillId="0" borderId="74" xfId="0" applyNumberFormat="1" applyFont="1" applyBorder="1" applyAlignment="1">
      <alignment horizontal="left" vertical="center"/>
    </xf>
    <xf numFmtId="37" fontId="5" fillId="0" borderId="75" xfId="0" applyNumberFormat="1" applyFont="1" applyBorder="1" applyAlignment="1">
      <alignment horizontal="left" vertical="center"/>
    </xf>
    <xf numFmtId="37" fontId="5" fillId="0" borderId="47" xfId="0" applyNumberFormat="1" applyFont="1" applyBorder="1" applyAlignment="1">
      <alignment horizontal="left" vertical="center"/>
    </xf>
    <xf numFmtId="1" fontId="76" fillId="0" borderId="0" xfId="0" applyNumberFormat="1" applyFont="1"/>
    <xf numFmtId="167" fontId="10" fillId="79" borderId="22" xfId="177" applyFont="1" applyFill="1" applyBorder="1" applyAlignment="1" applyProtection="1">
      <alignment horizontal="center"/>
    </xf>
    <xf numFmtId="167" fontId="10" fillId="79" borderId="19" xfId="177" applyFont="1" applyFill="1" applyBorder="1" applyAlignment="1" applyProtection="1">
      <alignment horizontal="center"/>
    </xf>
    <xf numFmtId="167" fontId="10" fillId="79" borderId="26" xfId="177" applyFont="1" applyFill="1" applyBorder="1" applyAlignment="1" applyProtection="1">
      <alignment horizontal="center"/>
    </xf>
    <xf numFmtId="37" fontId="10" fillId="79" borderId="22" xfId="0" applyNumberFormat="1" applyFont="1" applyFill="1" applyBorder="1" applyAlignment="1">
      <alignment vertical="center"/>
    </xf>
    <xf numFmtId="37" fontId="10" fillId="79" borderId="24" xfId="0" applyNumberFormat="1" applyFont="1" applyFill="1" applyBorder="1" applyAlignment="1">
      <alignment horizontal="center" vertical="center"/>
    </xf>
    <xf numFmtId="167" fontId="10" fillId="79" borderId="26" xfId="177" applyFont="1" applyFill="1" applyBorder="1" applyAlignment="1" applyProtection="1">
      <alignment vertical="center"/>
    </xf>
    <xf numFmtId="167" fontId="10" fillId="79" borderId="18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left" vertical="center"/>
    </xf>
    <xf numFmtId="167" fontId="10" fillId="79" borderId="18" xfId="177" applyFont="1" applyFill="1" applyBorder="1" applyAlignment="1" applyProtection="1">
      <alignment horizontal="left" vertical="center"/>
    </xf>
    <xf numFmtId="169" fontId="64" fillId="0" borderId="16" xfId="176" applyNumberFormat="1" applyFont="1" applyBorder="1" applyAlignment="1">
      <alignment vertical="center"/>
    </xf>
    <xf numFmtId="169" fontId="64" fillId="0" borderId="0" xfId="176" applyNumberFormat="1" applyFont="1" applyBorder="1" applyAlignment="1">
      <alignment vertical="center"/>
    </xf>
    <xf numFmtId="169" fontId="64" fillId="0" borderId="0" xfId="176" applyNumberFormat="1" applyFont="1" applyBorder="1"/>
    <xf numFmtId="0" fontId="5" fillId="79" borderId="16" xfId="0" applyFont="1" applyFill="1" applyBorder="1"/>
    <xf numFmtId="169" fontId="7" fillId="0" borderId="16" xfId="176" applyNumberFormat="1" applyFont="1" applyBorder="1" applyAlignment="1"/>
    <xf numFmtId="169" fontId="100" fillId="0" borderId="16" xfId="176" applyNumberFormat="1" applyFont="1" applyFill="1" applyBorder="1"/>
    <xf numFmtId="37" fontId="5" fillId="79" borderId="62" xfId="0" applyNumberFormat="1" applyFont="1" applyFill="1" applyBorder="1" applyAlignment="1">
      <alignment horizontal="center"/>
    </xf>
    <xf numFmtId="37" fontId="5" fillId="79" borderId="49" xfId="0" applyNumberFormat="1" applyFont="1" applyFill="1" applyBorder="1" applyAlignment="1">
      <alignment horizontal="center"/>
    </xf>
    <xf numFmtId="37" fontId="5" fillId="79" borderId="33" xfId="0" applyNumberFormat="1" applyFont="1" applyFill="1" applyBorder="1" applyAlignment="1">
      <alignment horizontal="center"/>
    </xf>
    <xf numFmtId="37" fontId="5" fillId="79" borderId="70" xfId="0" applyNumberFormat="1" applyFont="1" applyFill="1" applyBorder="1" applyAlignment="1">
      <alignment horizontal="center"/>
    </xf>
    <xf numFmtId="169" fontId="5" fillId="79" borderId="33" xfId="176" applyNumberFormat="1" applyFont="1" applyFill="1" applyBorder="1" applyAlignment="1" applyProtection="1">
      <alignment horizontal="center"/>
    </xf>
    <xf numFmtId="169" fontId="5" fillId="79" borderId="70" xfId="176" applyNumberFormat="1" applyFont="1" applyFill="1" applyBorder="1" applyAlignment="1" applyProtection="1">
      <alignment horizontal="center"/>
    </xf>
    <xf numFmtId="169" fontId="5" fillId="79" borderId="64" xfId="176" applyNumberFormat="1" applyFont="1" applyFill="1" applyBorder="1" applyAlignment="1" applyProtection="1">
      <alignment horizontal="center"/>
    </xf>
    <xf numFmtId="37" fontId="5" fillId="0" borderId="35" xfId="0" applyNumberFormat="1" applyFont="1" applyBorder="1" applyAlignment="1">
      <alignment horizontal="left" vertical="center"/>
    </xf>
    <xf numFmtId="167" fontId="5" fillId="79" borderId="49" xfId="177" applyFont="1" applyFill="1" applyBorder="1" applyAlignment="1" applyProtection="1">
      <alignment horizontal="center"/>
    </xf>
    <xf numFmtId="167" fontId="5" fillId="79" borderId="70" xfId="177" applyFont="1" applyFill="1" applyBorder="1" applyAlignment="1" applyProtection="1">
      <alignment horizontal="center"/>
    </xf>
    <xf numFmtId="41" fontId="5" fillId="0" borderId="0" xfId="204" applyFont="1"/>
    <xf numFmtId="41" fontId="6" fillId="0" borderId="0" xfId="204" applyFont="1"/>
    <xf numFmtId="0" fontId="98" fillId="0" borderId="0" xfId="0" applyFont="1"/>
    <xf numFmtId="173" fontId="0" fillId="0" borderId="16" xfId="0" applyNumberFormat="1" applyBorder="1"/>
    <xf numFmtId="3" fontId="5" fillId="0" borderId="0" xfId="0" applyNumberFormat="1" applyFont="1" applyAlignment="1">
      <alignment vertical="center"/>
    </xf>
    <xf numFmtId="169" fontId="70" fillId="0" borderId="16" xfId="176" applyNumberFormat="1" applyFont="1" applyFill="1" applyBorder="1" applyAlignment="1">
      <alignment horizontal="center" wrapText="1"/>
    </xf>
    <xf numFmtId="0" fontId="9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10" fillId="0" borderId="0" xfId="0" applyNumberFormat="1" applyFont="1" applyAlignment="1">
      <alignment horizontal="right" vertical="center"/>
    </xf>
    <xf numFmtId="0" fontId="98" fillId="0" borderId="94" xfId="0" applyFont="1" applyBorder="1" applyAlignment="1">
      <alignment vertical="center"/>
    </xf>
    <xf numFmtId="0" fontId="106" fillId="82" borderId="95" xfId="0" applyFont="1" applyFill="1" applyBorder="1" applyAlignment="1">
      <alignment vertical="center"/>
    </xf>
    <xf numFmtId="3" fontId="106" fillId="82" borderId="95" xfId="0" applyNumberFormat="1" applyFont="1" applyFill="1" applyBorder="1" applyAlignment="1">
      <alignment horizontal="right" vertical="center"/>
    </xf>
    <xf numFmtId="0" fontId="98" fillId="0" borderId="30" xfId="0" applyFont="1" applyBorder="1" applyAlignment="1">
      <alignment vertical="center"/>
    </xf>
    <xf numFmtId="3" fontId="106" fillId="0" borderId="30" xfId="0" applyNumberFormat="1" applyFont="1" applyBorder="1" applyAlignment="1">
      <alignment horizontal="right" vertical="center"/>
    </xf>
    <xf numFmtId="37" fontId="5" fillId="79" borderId="62" xfId="0" applyNumberFormat="1" applyFont="1" applyFill="1" applyBorder="1" applyAlignment="1">
      <alignment horizontal="center" vertical="center"/>
    </xf>
    <xf numFmtId="0" fontId="0" fillId="0" borderId="16" xfId="0" applyBorder="1"/>
    <xf numFmtId="0" fontId="98" fillId="83" borderId="16" xfId="0" applyFont="1" applyFill="1" applyBorder="1" applyAlignment="1">
      <alignment horizontal="center"/>
    </xf>
    <xf numFmtId="173" fontId="98" fillId="83" borderId="16" xfId="0" applyNumberFormat="1" applyFont="1" applyFill="1" applyBorder="1"/>
    <xf numFmtId="169" fontId="5" fillId="79" borderId="16" xfId="176" applyNumberFormat="1" applyFont="1" applyFill="1" applyBorder="1"/>
    <xf numFmtId="169" fontId="7" fillId="79" borderId="16" xfId="176" applyNumberFormat="1" applyFont="1" applyFill="1" applyBorder="1" applyAlignment="1">
      <alignment horizontal="center"/>
    </xf>
    <xf numFmtId="169" fontId="5" fillId="79" borderId="16" xfId="176" applyNumberFormat="1" applyFont="1" applyFill="1" applyBorder="1" applyAlignment="1">
      <alignment vertical="center"/>
    </xf>
    <xf numFmtId="37" fontId="5" fillId="79" borderId="51" xfId="0" quotePrefix="1" applyNumberFormat="1" applyFont="1" applyFill="1" applyBorder="1" applyAlignment="1">
      <alignment horizontal="center" vertical="center"/>
    </xf>
    <xf numFmtId="37" fontId="5" fillId="79" borderId="61" xfId="0" applyNumberFormat="1" applyFont="1" applyFill="1" applyBorder="1" applyAlignment="1">
      <alignment vertical="center"/>
    </xf>
    <xf numFmtId="167" fontId="7" fillId="0" borderId="0" xfId="799" applyFont="1" applyAlignment="1">
      <alignment horizontal="left" vertical="center"/>
    </xf>
    <xf numFmtId="0" fontId="102" fillId="0" borderId="69" xfId="0" applyFont="1" applyBorder="1" applyAlignment="1">
      <alignment horizontal="left" indent="2"/>
    </xf>
    <xf numFmtId="167" fontId="5" fillId="0" borderId="33" xfId="799" applyFont="1" applyBorder="1" applyAlignment="1">
      <alignment horizontal="left" vertical="center"/>
    </xf>
    <xf numFmtId="167" fontId="5" fillId="0" borderId="65" xfId="799" applyFont="1" applyBorder="1" applyAlignment="1">
      <alignment vertical="center"/>
    </xf>
    <xf numFmtId="167" fontId="5" fillId="0" borderId="65" xfId="799" applyFont="1" applyBorder="1" applyAlignment="1">
      <alignment horizontal="left" vertical="center"/>
    </xf>
    <xf numFmtId="167" fontId="5" fillId="0" borderId="66" xfId="799" applyFont="1" applyBorder="1" applyAlignment="1">
      <alignment horizontal="right" vertical="center"/>
    </xf>
    <xf numFmtId="167" fontId="5" fillId="0" borderId="51" xfId="799" applyFont="1" applyBorder="1" applyAlignment="1">
      <alignment horizontal="left" vertical="center"/>
    </xf>
    <xf numFmtId="167" fontId="5" fillId="0" borderId="34" xfId="799" applyFont="1" applyBorder="1" applyAlignment="1">
      <alignment horizontal="center" vertical="center"/>
    </xf>
    <xf numFmtId="0" fontId="102" fillId="0" borderId="70" xfId="0" applyFont="1" applyBorder="1" applyAlignment="1">
      <alignment horizontal="left" indent="2"/>
    </xf>
    <xf numFmtId="171" fontId="102" fillId="0" borderId="29" xfId="0" applyNumberFormat="1" applyFont="1" applyBorder="1"/>
    <xf numFmtId="171" fontId="102" fillId="0" borderId="19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34" xfId="0" applyFont="1" applyBorder="1" applyAlignment="1">
      <alignment horizontal="center"/>
    </xf>
    <xf numFmtId="169" fontId="7" fillId="0" borderId="0" xfId="176" applyNumberFormat="1" applyFont="1" applyFill="1"/>
    <xf numFmtId="169" fontId="5" fillId="0" borderId="0" xfId="176" applyNumberFormat="1" applyFont="1" applyFill="1"/>
    <xf numFmtId="168" fontId="5" fillId="0" borderId="0" xfId="176" applyFont="1" applyFill="1"/>
    <xf numFmtId="169" fontId="22" fillId="0" borderId="16" xfId="176" applyNumberFormat="1" applyFont="1" applyFill="1" applyBorder="1" applyAlignment="1"/>
    <xf numFmtId="169" fontId="10" fillId="79" borderId="16" xfId="176" applyNumberFormat="1" applyFont="1" applyFill="1" applyBorder="1" applyAlignment="1"/>
    <xf numFmtId="169" fontId="10" fillId="79" borderId="16" xfId="176" applyNumberFormat="1" applyFont="1" applyFill="1" applyBorder="1"/>
    <xf numFmtId="169" fontId="5" fillId="0" borderId="16" xfId="176" applyNumberFormat="1" applyFont="1" applyFill="1" applyBorder="1" applyAlignment="1">
      <alignment horizontal="right" vertical="center" wrapText="1"/>
    </xf>
    <xf numFmtId="167" fontId="5" fillId="0" borderId="0" xfId="0" applyNumberFormat="1" applyFont="1" applyAlignment="1">
      <alignment vertical="center"/>
    </xf>
    <xf numFmtId="169" fontId="10" fillId="79" borderId="19" xfId="176" applyNumberFormat="1" applyFont="1" applyFill="1" applyBorder="1" applyAlignment="1">
      <alignment horizontal="center" vertical="center" wrapText="1" shrinkToFit="1"/>
    </xf>
    <xf numFmtId="169" fontId="64" fillId="79" borderId="24" xfId="176" applyNumberFormat="1" applyFont="1" applyFill="1" applyBorder="1" applyAlignment="1">
      <alignment vertical="center"/>
    </xf>
    <xf numFmtId="169" fontId="100" fillId="0" borderId="16" xfId="176" applyNumberFormat="1" applyFont="1" applyFill="1" applyBorder="1" applyAlignment="1">
      <alignment horizontal="left"/>
    </xf>
    <xf numFmtId="169" fontId="5" fillId="0" borderId="0" xfId="176" applyNumberFormat="1" applyFont="1" applyFill="1" applyBorder="1"/>
    <xf numFmtId="169" fontId="7" fillId="0" borderId="0" xfId="176" applyNumberFormat="1" applyFont="1" applyFill="1" applyBorder="1" applyAlignment="1">
      <alignment vertical="center"/>
    </xf>
    <xf numFmtId="169" fontId="7" fillId="0" borderId="0" xfId="176" applyNumberFormat="1" applyFont="1" applyFill="1" applyBorder="1" applyAlignment="1">
      <alignment horizontal="center" vertical="center" wrapText="1"/>
    </xf>
    <xf numFmtId="169" fontId="10" fillId="0" borderId="0" xfId="176" applyNumberFormat="1" applyFont="1" applyFill="1" applyBorder="1" applyAlignment="1">
      <alignment horizontal="center" vertical="center" wrapText="1" shrinkToFit="1"/>
    </xf>
    <xf numFmtId="0" fontId="102" fillId="0" borderId="0" xfId="0" applyFont="1" applyAlignment="1">
      <alignment horizontal="left" indent="2"/>
    </xf>
    <xf numFmtId="0" fontId="101" fillId="0" borderId="0" xfId="0" applyFont="1" applyAlignment="1">
      <alignment horizontal="left" indent="1"/>
    </xf>
    <xf numFmtId="0" fontId="101" fillId="0" borderId="0" xfId="0" applyFont="1" applyAlignment="1">
      <alignment horizontal="left"/>
    </xf>
    <xf numFmtId="42" fontId="5" fillId="0" borderId="0" xfId="801" applyFont="1"/>
    <xf numFmtId="173" fontId="105" fillId="0" borderId="0" xfId="0" applyNumberFormat="1" applyFont="1"/>
    <xf numFmtId="173" fontId="105" fillId="0" borderId="0" xfId="0" applyNumberFormat="1" applyFont="1" applyAlignment="1">
      <alignment horizontal="center"/>
    </xf>
    <xf numFmtId="3" fontId="88" fillId="0" borderId="0" xfId="0" applyNumberFormat="1" applyFont="1"/>
    <xf numFmtId="3" fontId="88" fillId="0" borderId="0" xfId="0" applyNumberFormat="1" applyFont="1" applyAlignment="1">
      <alignment horizontal="center"/>
    </xf>
    <xf numFmtId="0" fontId="88" fillId="0" borderId="0" xfId="0" applyFont="1" applyAlignment="1">
      <alignment horizontal="left" indent="2"/>
    </xf>
    <xf numFmtId="171" fontId="102" fillId="0" borderId="16" xfId="0" applyNumberFormat="1" applyFont="1" applyBorder="1"/>
    <xf numFmtId="169" fontId="9" fillId="0" borderId="16" xfId="176" applyNumberFormat="1" applyFont="1" applyFill="1" applyBorder="1" applyAlignment="1" applyProtection="1">
      <alignment horizontal="left" vertical="center"/>
    </xf>
    <xf numFmtId="3" fontId="7" fillId="0" borderId="49" xfId="176" applyNumberFormat="1" applyFont="1" applyFill="1" applyBorder="1" applyAlignment="1">
      <alignment horizontal="center" vertical="center"/>
    </xf>
    <xf numFmtId="3" fontId="7" fillId="0" borderId="50" xfId="176" applyNumberFormat="1" applyFont="1" applyFill="1" applyBorder="1" applyAlignment="1">
      <alignment horizontal="center" vertical="center"/>
    </xf>
    <xf numFmtId="3" fontId="7" fillId="0" borderId="49" xfId="0" applyNumberFormat="1" applyFont="1" applyBorder="1" applyAlignment="1">
      <alignment horizontal="center" vertical="center"/>
    </xf>
    <xf numFmtId="173" fontId="88" fillId="0" borderId="16" xfId="0" applyNumberFormat="1" applyFont="1" applyBorder="1"/>
    <xf numFmtId="0" fontId="106" fillId="82" borderId="28" xfId="0" applyFont="1" applyFill="1" applyBorder="1" applyAlignment="1">
      <alignment horizontal="center" vertical="center" wrapText="1"/>
    </xf>
    <xf numFmtId="167" fontId="109" fillId="0" borderId="0" xfId="177" quotePrefix="1" applyFont="1" applyFill="1" applyBorder="1" applyAlignment="1">
      <alignment vertical="center"/>
    </xf>
    <xf numFmtId="0" fontId="82" fillId="0" borderId="0" xfId="0" applyFont="1" applyAlignment="1">
      <alignment horizontal="left" vertical="center"/>
    </xf>
    <xf numFmtId="0" fontId="98" fillId="0" borderId="0" xfId="0" applyFont="1" applyAlignment="1">
      <alignment horizontal="right" vertical="center"/>
    </xf>
    <xf numFmtId="0" fontId="13" fillId="0" borderId="0" xfId="752" applyFont="1" applyAlignment="1">
      <alignment wrapText="1"/>
    </xf>
    <xf numFmtId="0" fontId="13" fillId="0" borderId="0" xfId="752" applyFont="1" applyAlignment="1">
      <alignment horizontal="right" wrapText="1"/>
    </xf>
    <xf numFmtId="37" fontId="7" fillId="0" borderId="34" xfId="0" applyNumberFormat="1" applyFont="1" applyBorder="1" applyAlignment="1">
      <alignment horizontal="right" vertical="center"/>
    </xf>
    <xf numFmtId="37" fontId="7" fillId="0" borderId="61" xfId="0" applyNumberFormat="1" applyFont="1" applyBorder="1" applyAlignment="1">
      <alignment horizontal="right" vertical="center"/>
    </xf>
    <xf numFmtId="169" fontId="7" fillId="0" borderId="16" xfId="176" applyNumberFormat="1" applyFont="1" applyFill="1" applyBorder="1" applyAlignment="1" applyProtection="1">
      <alignment vertical="center"/>
    </xf>
    <xf numFmtId="169" fontId="5" fillId="0" borderId="16" xfId="176" applyNumberFormat="1" applyFont="1" applyFill="1" applyBorder="1" applyAlignment="1" applyProtection="1">
      <alignment vertical="center"/>
    </xf>
    <xf numFmtId="168" fontId="7" fillId="0" borderId="16" xfId="176" applyFont="1" applyFill="1" applyBorder="1" applyAlignment="1" applyProtection="1">
      <alignment vertical="center"/>
    </xf>
    <xf numFmtId="167" fontId="7" fillId="0" borderId="16" xfId="177" applyFont="1" applyFill="1" applyBorder="1" applyAlignment="1" applyProtection="1">
      <alignment vertical="center"/>
    </xf>
    <xf numFmtId="167" fontId="7" fillId="0" borderId="16" xfId="176" applyNumberFormat="1" applyFont="1" applyFill="1" applyBorder="1" applyAlignment="1" applyProtection="1">
      <alignment vertical="center"/>
    </xf>
    <xf numFmtId="3" fontId="7" fillId="0" borderId="56" xfId="176" quotePrefix="1" applyNumberFormat="1" applyFont="1" applyFill="1" applyBorder="1" applyAlignment="1">
      <alignment horizontal="center" vertical="center"/>
    </xf>
    <xf numFmtId="0" fontId="102" fillId="0" borderId="76" xfId="0" applyFont="1" applyBorder="1" applyAlignment="1">
      <alignment horizontal="left" indent="2"/>
    </xf>
    <xf numFmtId="0" fontId="102" fillId="0" borderId="98" xfId="0" applyFont="1" applyBorder="1" applyAlignment="1">
      <alignment horizontal="left" indent="2"/>
    </xf>
    <xf numFmtId="171" fontId="5" fillId="0" borderId="0" xfId="0" applyNumberFormat="1" applyFont="1"/>
    <xf numFmtId="3" fontId="9" fillId="0" borderId="16" xfId="176" applyNumberFormat="1" applyFont="1" applyFill="1" applyBorder="1" applyAlignment="1" applyProtection="1">
      <alignment horizontal="right" vertical="center"/>
    </xf>
    <xf numFmtId="3" fontId="10" fillId="0" borderId="16" xfId="176" applyNumberFormat="1" applyFont="1" applyFill="1" applyBorder="1" applyAlignment="1" applyProtection="1">
      <alignment horizontal="right" vertical="center"/>
    </xf>
    <xf numFmtId="3" fontId="10" fillId="81" borderId="16" xfId="176" applyNumberFormat="1" applyFont="1" applyFill="1" applyBorder="1" applyAlignment="1" applyProtection="1">
      <alignment horizontal="right" vertical="center"/>
    </xf>
    <xf numFmtId="167" fontId="5" fillId="0" borderId="16" xfId="177" applyFont="1" applyFill="1" applyBorder="1"/>
    <xf numFmtId="43" fontId="5" fillId="0" borderId="0" xfId="0" applyNumberFormat="1" applyFont="1"/>
    <xf numFmtId="167" fontId="5" fillId="0" borderId="16" xfId="177" applyFont="1" applyFill="1" applyBorder="1" applyAlignment="1">
      <alignment horizont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2"/>
    </xf>
    <xf numFmtId="37" fontId="2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indent="4"/>
    </xf>
    <xf numFmtId="173" fontId="105" fillId="0" borderId="35" xfId="0" applyNumberFormat="1" applyFont="1" applyBorder="1" applyAlignment="1">
      <alignment horizontal="center" vertical="center"/>
    </xf>
    <xf numFmtId="173" fontId="105" fillId="0" borderId="76" xfId="0" applyNumberFormat="1" applyFont="1" applyBorder="1" applyAlignment="1">
      <alignment horizontal="center" vertical="center"/>
    </xf>
    <xf numFmtId="37" fontId="7" fillId="0" borderId="54" xfId="0" applyNumberFormat="1" applyFont="1" applyBorder="1" applyAlignment="1">
      <alignment horizontal="right" vertical="center"/>
    </xf>
    <xf numFmtId="173" fontId="105" fillId="0" borderId="75" xfId="0" applyNumberFormat="1" applyFont="1" applyBorder="1" applyAlignment="1">
      <alignment horizontal="center" vertical="center"/>
    </xf>
    <xf numFmtId="173" fontId="105" fillId="0" borderId="68" xfId="0" applyNumberFormat="1" applyFont="1" applyBorder="1" applyAlignment="1">
      <alignment horizontal="center" vertical="center"/>
    </xf>
    <xf numFmtId="37" fontId="7" fillId="0" borderId="77" xfId="0" applyNumberFormat="1" applyFont="1" applyBorder="1" applyAlignment="1">
      <alignment horizontal="right" vertical="center"/>
    </xf>
    <xf numFmtId="37" fontId="7" fillId="0" borderId="68" xfId="0" applyNumberFormat="1" applyFont="1" applyBorder="1" applyAlignment="1">
      <alignment horizontal="right" vertical="center"/>
    </xf>
    <xf numFmtId="173" fontId="105" fillId="0" borderId="47" xfId="0" applyNumberFormat="1" applyFont="1" applyBorder="1" applyAlignment="1">
      <alignment horizontal="center" vertical="center"/>
    </xf>
    <xf numFmtId="37" fontId="7" fillId="0" borderId="69" xfId="0" applyNumberFormat="1" applyFont="1" applyBorder="1" applyAlignment="1">
      <alignment horizontal="right" vertical="center"/>
    </xf>
    <xf numFmtId="37" fontId="7" fillId="0" borderId="48" xfId="0" applyNumberFormat="1" applyFont="1" applyBorder="1" applyAlignment="1">
      <alignment horizontal="right" vertical="center"/>
    </xf>
    <xf numFmtId="173" fontId="11" fillId="0" borderId="79" xfId="0" applyNumberFormat="1" applyFont="1" applyBorder="1" applyAlignment="1">
      <alignment horizontal="center" vertical="center"/>
    </xf>
    <xf numFmtId="173" fontId="11" fillId="0" borderId="19" xfId="0" applyNumberFormat="1" applyFont="1" applyBorder="1" applyAlignment="1">
      <alignment horizontal="center" vertical="center"/>
    </xf>
    <xf numFmtId="173" fontId="11" fillId="0" borderId="39" xfId="0" applyNumberFormat="1" applyFont="1" applyBorder="1" applyAlignment="1">
      <alignment horizontal="center" vertical="center"/>
    </xf>
    <xf numFmtId="173" fontId="11" fillId="0" borderId="68" xfId="0" applyNumberFormat="1" applyFont="1" applyBorder="1"/>
    <xf numFmtId="37" fontId="2" fillId="0" borderId="38" xfId="0" applyNumberFormat="1" applyFont="1" applyBorder="1" applyAlignment="1">
      <alignment horizontal="right" vertical="center"/>
    </xf>
    <xf numFmtId="173" fontId="11" fillId="0" borderId="16" xfId="0" applyNumberFormat="1" applyFont="1" applyBorder="1" applyAlignment="1">
      <alignment horizontal="center" vertical="center"/>
    </xf>
    <xf numFmtId="173" fontId="11" fillId="0" borderId="96" xfId="0" applyNumberFormat="1" applyFont="1" applyBorder="1" applyAlignment="1">
      <alignment horizontal="center" vertical="center"/>
    </xf>
    <xf numFmtId="173" fontId="11" fillId="0" borderId="22" xfId="0" applyNumberFormat="1" applyFont="1" applyBorder="1" applyAlignment="1">
      <alignment horizontal="center" vertical="center"/>
    </xf>
    <xf numFmtId="173" fontId="11" fillId="0" borderId="55" xfId="0" applyNumberFormat="1" applyFont="1" applyBorder="1" applyAlignment="1">
      <alignment horizontal="center" vertical="center"/>
    </xf>
    <xf numFmtId="171" fontId="5" fillId="0" borderId="16" xfId="0" applyNumberFormat="1" applyFont="1" applyBorder="1"/>
    <xf numFmtId="3" fontId="9" fillId="0" borderId="0" xfId="176" applyNumberFormat="1" applyFont="1" applyFill="1" applyBorder="1" applyAlignment="1" applyProtection="1">
      <alignment horizontal="right" vertical="center"/>
    </xf>
    <xf numFmtId="3" fontId="7" fillId="0" borderId="50" xfId="0" quotePrefix="1" applyNumberFormat="1" applyFont="1" applyBorder="1" applyAlignment="1">
      <alignment horizontal="center" vertical="center"/>
    </xf>
    <xf numFmtId="171" fontId="101" fillId="79" borderId="97" xfId="0" applyNumberFormat="1" applyFont="1" applyFill="1" applyBorder="1"/>
    <xf numFmtId="171" fontId="102" fillId="0" borderId="22" xfId="0" applyNumberFormat="1" applyFont="1" applyBorder="1"/>
    <xf numFmtId="171" fontId="102" fillId="0" borderId="76" xfId="0" applyNumberFormat="1" applyFont="1" applyBorder="1"/>
    <xf numFmtId="171" fontId="102" fillId="0" borderId="68" xfId="0" applyNumberFormat="1" applyFont="1" applyBorder="1"/>
    <xf numFmtId="171" fontId="102" fillId="0" borderId="98" xfId="0" applyNumberFormat="1" applyFont="1" applyBorder="1"/>
    <xf numFmtId="171" fontId="102" fillId="0" borderId="73" xfId="0" applyNumberFormat="1" applyFont="1" applyBorder="1"/>
    <xf numFmtId="171" fontId="102" fillId="0" borderId="70" xfId="0" applyNumberFormat="1" applyFont="1" applyBorder="1"/>
    <xf numFmtId="171" fontId="102" fillId="0" borderId="26" xfId="0" applyNumberFormat="1" applyFont="1" applyBorder="1"/>
    <xf numFmtId="171" fontId="102" fillId="0" borderId="31" xfId="0" applyNumberFormat="1" applyFont="1" applyBorder="1"/>
    <xf numFmtId="171" fontId="102" fillId="0" borderId="25" xfId="0" applyNumberFormat="1" applyFont="1" applyBorder="1"/>
    <xf numFmtId="171" fontId="102" fillId="0" borderId="69" xfId="0" applyNumberFormat="1" applyFont="1" applyBorder="1"/>
    <xf numFmtId="0" fontId="75" fillId="0" borderId="71" xfId="0" applyFont="1" applyBorder="1" applyAlignment="1">
      <alignment horizontal="center"/>
    </xf>
    <xf numFmtId="171" fontId="88" fillId="0" borderId="0" xfId="0" applyNumberFormat="1" applyFont="1" applyAlignment="1">
      <alignment horizontal="center"/>
    </xf>
    <xf numFmtId="171" fontId="102" fillId="0" borderId="64" xfId="0" applyNumberFormat="1" applyFont="1" applyBorder="1"/>
    <xf numFmtId="0" fontId="101" fillId="79" borderId="60" xfId="0" applyFont="1" applyFill="1" applyBorder="1" applyAlignment="1">
      <alignment horizontal="left" indent="1"/>
    </xf>
    <xf numFmtId="171" fontId="101" fillId="79" borderId="72" xfId="0" applyNumberFormat="1" applyFont="1" applyFill="1" applyBorder="1"/>
    <xf numFmtId="171" fontId="101" fillId="79" borderId="99" xfId="0" applyNumberFormat="1" applyFont="1" applyFill="1" applyBorder="1"/>
    <xf numFmtId="171" fontId="102" fillId="0" borderId="96" xfId="0" applyNumberFormat="1" applyFont="1" applyBorder="1"/>
    <xf numFmtId="0" fontId="75" fillId="0" borderId="99" xfId="0" applyFont="1" applyBorder="1" applyAlignment="1">
      <alignment horizontal="center"/>
    </xf>
    <xf numFmtId="171" fontId="102" fillId="0" borderId="39" xfId="0" applyNumberFormat="1" applyFont="1" applyBorder="1"/>
    <xf numFmtId="171" fontId="102" fillId="0" borderId="55" xfId="0" applyNumberFormat="1" applyFont="1" applyBorder="1"/>
    <xf numFmtId="171" fontId="102" fillId="0" borderId="56" xfId="0" applyNumberFormat="1" applyFont="1" applyBorder="1"/>
    <xf numFmtId="171" fontId="101" fillId="80" borderId="72" xfId="0" applyNumberFormat="1" applyFont="1" applyFill="1" applyBorder="1"/>
    <xf numFmtId="171" fontId="101" fillId="80" borderId="99" xfId="0" applyNumberFormat="1" applyFont="1" applyFill="1" applyBorder="1"/>
    <xf numFmtId="3" fontId="65" fillId="0" borderId="58" xfId="0" applyNumberFormat="1" applyFont="1" applyBorder="1" applyAlignment="1">
      <alignment horizontal="center" vertical="center"/>
    </xf>
    <xf numFmtId="3" fontId="65" fillId="0" borderId="59" xfId="0" applyNumberFormat="1" applyFont="1" applyBorder="1" applyAlignment="1">
      <alignment horizontal="center" vertical="center"/>
    </xf>
    <xf numFmtId="3" fontId="65" fillId="0" borderId="45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66" fillId="0" borderId="58" xfId="0" applyNumberFormat="1" applyFont="1" applyBorder="1" applyAlignment="1">
      <alignment horizontal="center" vertical="center"/>
    </xf>
    <xf numFmtId="3" fontId="66" fillId="0" borderId="78" xfId="0" applyNumberFormat="1" applyFont="1" applyBorder="1" applyAlignment="1">
      <alignment horizontal="center" vertical="center"/>
    </xf>
    <xf numFmtId="3" fontId="7" fillId="0" borderId="79" xfId="176" applyNumberFormat="1" applyFont="1" applyFill="1" applyBorder="1" applyAlignment="1" applyProtection="1">
      <alignment horizontal="center" vertical="center"/>
    </xf>
    <xf numFmtId="3" fontId="7" fillId="0" borderId="80" xfId="176" applyNumberFormat="1" applyFont="1" applyFill="1" applyBorder="1" applyAlignment="1" applyProtection="1">
      <alignment horizontal="center" vertical="center"/>
    </xf>
    <xf numFmtId="3" fontId="7" fillId="0" borderId="81" xfId="176" applyNumberFormat="1" applyFont="1" applyFill="1" applyBorder="1" applyAlignment="1" applyProtection="1">
      <alignment horizontal="center" vertical="center"/>
    </xf>
    <xf numFmtId="3" fontId="7" fillId="0" borderId="22" xfId="176" applyNumberFormat="1" applyFont="1" applyFill="1" applyBorder="1" applyAlignment="1">
      <alignment horizontal="center" vertical="center"/>
    </xf>
    <xf numFmtId="3" fontId="7" fillId="0" borderId="26" xfId="176" applyNumberFormat="1" applyFont="1" applyFill="1" applyBorder="1" applyAlignment="1">
      <alignment horizontal="center" vertical="center"/>
    </xf>
    <xf numFmtId="3" fontId="7" fillId="0" borderId="52" xfId="176" applyNumberFormat="1" applyFont="1" applyFill="1" applyBorder="1" applyAlignment="1">
      <alignment horizontal="center" vertical="center"/>
    </xf>
    <xf numFmtId="3" fontId="7" fillId="0" borderId="55" xfId="176" applyNumberFormat="1" applyFont="1" applyFill="1" applyBorder="1" applyAlignment="1" applyProtection="1">
      <alignment horizontal="center" vertical="center"/>
    </xf>
    <xf numFmtId="3" fontId="7" fillId="0" borderId="56" xfId="176" applyNumberFormat="1" applyFont="1" applyFill="1" applyBorder="1" applyAlignment="1" applyProtection="1">
      <alignment horizontal="center" vertical="center"/>
    </xf>
    <xf numFmtId="3" fontId="7" fillId="0" borderId="57" xfId="176" applyNumberFormat="1" applyFont="1" applyFill="1" applyBorder="1" applyAlignment="1" applyProtection="1">
      <alignment horizontal="center" vertical="center"/>
    </xf>
    <xf numFmtId="37" fontId="5" fillId="79" borderId="62" xfId="0" applyNumberFormat="1" applyFont="1" applyFill="1" applyBorder="1" applyAlignment="1">
      <alignment horizontal="center" vertical="center"/>
    </xf>
    <xf numFmtId="37" fontId="5" fillId="79" borderId="66" xfId="0" applyNumberFormat="1" applyFont="1" applyFill="1" applyBorder="1" applyAlignment="1">
      <alignment horizontal="center" vertical="center"/>
    </xf>
    <xf numFmtId="37" fontId="10" fillId="79" borderId="22" xfId="0" applyNumberFormat="1" applyFont="1" applyFill="1" applyBorder="1" applyAlignment="1">
      <alignment horizontal="center" vertical="center"/>
    </xf>
    <xf numFmtId="37" fontId="10" fillId="79" borderId="19" xfId="0" applyNumberFormat="1" applyFont="1" applyFill="1" applyBorder="1" applyAlignment="1">
      <alignment horizontal="center" vertical="center"/>
    </xf>
    <xf numFmtId="167" fontId="10" fillId="79" borderId="22" xfId="177" applyFont="1" applyFill="1" applyBorder="1" applyAlignment="1" applyProtection="1">
      <alignment horizontal="center" vertical="center"/>
    </xf>
    <xf numFmtId="167" fontId="10" fillId="79" borderId="19" xfId="177" applyFont="1" applyFill="1" applyBorder="1" applyAlignment="1" applyProtection="1">
      <alignment horizontal="center" vertical="center"/>
    </xf>
    <xf numFmtId="0" fontId="107" fillId="0" borderId="0" xfId="177" quotePrefix="1" applyNumberFormat="1" applyFont="1" applyFill="1" applyBorder="1" applyAlignment="1">
      <alignment horizontal="center" vertical="center"/>
    </xf>
    <xf numFmtId="0" fontId="108" fillId="0" borderId="0" xfId="177" quotePrefix="1" applyNumberFormat="1" applyFont="1" applyFill="1" applyBorder="1" applyAlignment="1">
      <alignment horizontal="center" vertical="center"/>
    </xf>
    <xf numFmtId="0" fontId="98" fillId="82" borderId="22" xfId="0" applyFont="1" applyFill="1" applyBorder="1" applyAlignment="1">
      <alignment horizontal="center" vertical="center" wrapText="1"/>
    </xf>
    <xf numFmtId="0" fontId="98" fillId="82" borderId="19" xfId="0" applyFont="1" applyFill="1" applyBorder="1" applyAlignment="1">
      <alignment horizontal="center" vertical="center" wrapText="1"/>
    </xf>
    <xf numFmtId="0" fontId="98" fillId="0" borderId="0" xfId="0" applyFont="1" applyAlignment="1">
      <alignment horizontal="center" vertical="center"/>
    </xf>
    <xf numFmtId="169" fontId="20" fillId="79" borderId="23" xfId="176" applyNumberFormat="1" applyFont="1" applyFill="1" applyBorder="1" applyAlignment="1">
      <alignment horizontal="center" vertical="center"/>
    </xf>
    <xf numFmtId="169" fontId="20" fillId="79" borderId="30" xfId="176" applyNumberFormat="1" applyFont="1" applyFill="1" applyBorder="1" applyAlignment="1">
      <alignment horizontal="center" vertical="center"/>
    </xf>
    <xf numFmtId="169" fontId="20" fillId="79" borderId="31" xfId="176" applyNumberFormat="1" applyFont="1" applyFill="1" applyBorder="1" applyAlignment="1">
      <alignment horizontal="center" vertical="center"/>
    </xf>
    <xf numFmtId="169" fontId="7" fillId="79" borderId="23" xfId="176" applyNumberFormat="1" applyFont="1" applyFill="1" applyBorder="1" applyAlignment="1">
      <alignment horizontal="center" vertical="center"/>
    </xf>
    <xf numFmtId="169" fontId="7" fillId="79" borderId="30" xfId="176" applyNumberFormat="1" applyFont="1" applyFill="1" applyBorder="1" applyAlignment="1">
      <alignment horizontal="center" vertical="center"/>
    </xf>
    <xf numFmtId="169" fontId="7" fillId="79" borderId="31" xfId="176" applyNumberFormat="1" applyFont="1" applyFill="1" applyBorder="1" applyAlignment="1">
      <alignment horizontal="center" vertical="center"/>
    </xf>
    <xf numFmtId="169" fontId="64" fillId="79" borderId="23" xfId="176" applyNumberFormat="1" applyFont="1" applyFill="1" applyBorder="1" applyAlignment="1">
      <alignment horizontal="center" vertical="center"/>
    </xf>
    <xf numFmtId="169" fontId="64" fillId="79" borderId="30" xfId="176" applyNumberFormat="1" applyFont="1" applyFill="1" applyBorder="1" applyAlignment="1">
      <alignment horizontal="center" vertical="center"/>
    </xf>
    <xf numFmtId="169" fontId="64" fillId="79" borderId="31" xfId="176" applyNumberFormat="1" applyFont="1" applyFill="1" applyBorder="1" applyAlignment="1">
      <alignment horizontal="center" vertical="center"/>
    </xf>
    <xf numFmtId="170" fontId="5" fillId="0" borderId="16" xfId="177" applyNumberFormat="1" applyFont="1" applyFill="1" applyBorder="1" applyAlignment="1">
      <alignment horizontal="center"/>
    </xf>
    <xf numFmtId="167" fontId="9" fillId="0" borderId="16" xfId="177" applyFont="1" applyFill="1" applyBorder="1" applyAlignment="1">
      <alignment horizontal="left"/>
    </xf>
    <xf numFmtId="167" fontId="9" fillId="0" borderId="16" xfId="177" applyFont="1" applyFill="1" applyBorder="1" applyAlignment="1">
      <alignment horizontal="center"/>
    </xf>
    <xf numFmtId="170" fontId="5" fillId="0" borderId="16" xfId="177" applyNumberFormat="1" applyFont="1" applyFill="1" applyBorder="1"/>
    <xf numFmtId="1" fontId="5" fillId="0" borderId="0" xfId="0" applyNumberFormat="1" applyFont="1" applyFill="1"/>
  </cellXfs>
  <cellStyles count="80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1 2" xfId="8" xr:uid="{00000000-0005-0000-0000-000007000000}"/>
    <cellStyle name="20% - Énfasis1 2 2" xfId="9" xr:uid="{00000000-0005-0000-0000-000008000000}"/>
    <cellStyle name="20% - Énfasis2" xfId="10" builtinId="34" customBuiltin="1"/>
    <cellStyle name="20% - Énfasis2 2" xfId="11" xr:uid="{00000000-0005-0000-0000-00000A000000}"/>
    <cellStyle name="20% - Énfasis2 2 2" xfId="12" xr:uid="{00000000-0005-0000-0000-00000B000000}"/>
    <cellStyle name="20% - Énfasis3" xfId="13" builtinId="38" customBuiltin="1"/>
    <cellStyle name="20% - Énfasis3 2" xfId="14" xr:uid="{00000000-0005-0000-0000-00000D000000}"/>
    <cellStyle name="20% - Énfasis3 2 2" xfId="15" xr:uid="{00000000-0005-0000-0000-00000E000000}"/>
    <cellStyle name="20% - Énfasis4" xfId="16" builtinId="42" customBuiltin="1"/>
    <cellStyle name="20% - Énfasis4 2" xfId="17" xr:uid="{00000000-0005-0000-0000-000010000000}"/>
    <cellStyle name="20% - Énfasis4 2 2" xfId="18" xr:uid="{00000000-0005-0000-0000-000011000000}"/>
    <cellStyle name="20% - Énfasis5" xfId="19" builtinId="46" customBuiltin="1"/>
    <cellStyle name="20% - Énfasis5 2" xfId="20" xr:uid="{00000000-0005-0000-0000-000013000000}"/>
    <cellStyle name="20% - Énfasis5 2 2" xfId="21" xr:uid="{00000000-0005-0000-0000-000014000000}"/>
    <cellStyle name="20% - Énfasis6" xfId="22" builtinId="50" customBuiltin="1"/>
    <cellStyle name="20% - Énfasis6 2" xfId="23" xr:uid="{00000000-0005-0000-0000-000016000000}"/>
    <cellStyle name="20% - Énfasis6 2 2" xfId="24" xr:uid="{00000000-0005-0000-0000-000017000000}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builtinId="31" customBuiltin="1"/>
    <cellStyle name="40% - Énfasis1 2" xfId="32" xr:uid="{00000000-0005-0000-0000-00001F000000}"/>
    <cellStyle name="40% - Énfasis1 2 2" xfId="33" xr:uid="{00000000-0005-0000-0000-000020000000}"/>
    <cellStyle name="40% - Énfasis2" xfId="34" builtinId="35" customBuiltin="1"/>
    <cellStyle name="40% - Énfasis2 2" xfId="35" xr:uid="{00000000-0005-0000-0000-000022000000}"/>
    <cellStyle name="40% - Énfasis2 2 2" xfId="36" xr:uid="{00000000-0005-0000-0000-000023000000}"/>
    <cellStyle name="40% - Énfasis3" xfId="37" builtinId="39" customBuiltin="1"/>
    <cellStyle name="40% - Énfasis3 2" xfId="38" xr:uid="{00000000-0005-0000-0000-000025000000}"/>
    <cellStyle name="40% - Énfasis3 2 2" xfId="39" xr:uid="{00000000-0005-0000-0000-000026000000}"/>
    <cellStyle name="40% - Énfasis4" xfId="40" builtinId="43" customBuiltin="1"/>
    <cellStyle name="40% - Énfasis4 2" xfId="41" xr:uid="{00000000-0005-0000-0000-000028000000}"/>
    <cellStyle name="40% - Énfasis4 2 2" xfId="42" xr:uid="{00000000-0005-0000-0000-000029000000}"/>
    <cellStyle name="40% - Énfasis5" xfId="43" builtinId="47" customBuiltin="1"/>
    <cellStyle name="40% - Énfasis5 2" xfId="44" xr:uid="{00000000-0005-0000-0000-00002B000000}"/>
    <cellStyle name="40% - Énfasis5 2 2" xfId="45" xr:uid="{00000000-0005-0000-0000-00002C000000}"/>
    <cellStyle name="40% - Énfasis6" xfId="46" builtinId="51" customBuiltin="1"/>
    <cellStyle name="40% - Énfasis6 2" xfId="47" xr:uid="{00000000-0005-0000-0000-00002E000000}"/>
    <cellStyle name="40% - Énfasis6 2 2" xfId="48" xr:uid="{00000000-0005-0000-0000-00002F000000}"/>
    <cellStyle name="60% - Accent1" xfId="49" xr:uid="{00000000-0005-0000-0000-000030000000}"/>
    <cellStyle name="60% - Accent2" xfId="50" xr:uid="{00000000-0005-0000-0000-000031000000}"/>
    <cellStyle name="60% - Accent3" xfId="51" xr:uid="{00000000-0005-0000-0000-000032000000}"/>
    <cellStyle name="60% - Accent4" xfId="52" xr:uid="{00000000-0005-0000-0000-000033000000}"/>
    <cellStyle name="60% - Accent5" xfId="53" xr:uid="{00000000-0005-0000-0000-000034000000}"/>
    <cellStyle name="60% - Accent6" xfId="54" xr:uid="{00000000-0005-0000-0000-000035000000}"/>
    <cellStyle name="60% - Énfasis1" xfId="55" builtinId="32" customBuiltin="1"/>
    <cellStyle name="60% - Énfasis1 2" xfId="56" xr:uid="{00000000-0005-0000-0000-000037000000}"/>
    <cellStyle name="60% - Énfasis2" xfId="57" builtinId="36" customBuiltin="1"/>
    <cellStyle name="60% - Énfasis2 2" xfId="58" xr:uid="{00000000-0005-0000-0000-000039000000}"/>
    <cellStyle name="60% - Énfasis3" xfId="59" builtinId="40" customBuiltin="1"/>
    <cellStyle name="60% - Énfasis3 2" xfId="60" xr:uid="{00000000-0005-0000-0000-00003B000000}"/>
    <cellStyle name="60% - Énfasis4" xfId="61" builtinId="44" customBuiltin="1"/>
    <cellStyle name="60% - Énfasis4 2" xfId="62" xr:uid="{00000000-0005-0000-0000-00003D000000}"/>
    <cellStyle name="60% - Énfasis5" xfId="63" builtinId="48" customBuiltin="1"/>
    <cellStyle name="60% - Énfasis5 2" xfId="64" xr:uid="{00000000-0005-0000-0000-00003F000000}"/>
    <cellStyle name="60% - Énfasis6" xfId="65" builtinId="52" customBuiltin="1"/>
    <cellStyle name="60% - Énfasis6 2" xfId="66" xr:uid="{00000000-0005-0000-0000-000041000000}"/>
    <cellStyle name="Accent1" xfId="67" xr:uid="{00000000-0005-0000-0000-000042000000}"/>
    <cellStyle name="Accent2" xfId="68" xr:uid="{00000000-0005-0000-0000-000043000000}"/>
    <cellStyle name="Accent3" xfId="69" xr:uid="{00000000-0005-0000-0000-000044000000}"/>
    <cellStyle name="Accent4" xfId="70" xr:uid="{00000000-0005-0000-0000-000045000000}"/>
    <cellStyle name="Accent5" xfId="71" xr:uid="{00000000-0005-0000-0000-000046000000}"/>
    <cellStyle name="Accent6" xfId="72" xr:uid="{00000000-0005-0000-0000-000047000000}"/>
    <cellStyle name="Bad" xfId="73" xr:uid="{00000000-0005-0000-0000-000048000000}"/>
    <cellStyle name="Buena 2" xfId="74" xr:uid="{00000000-0005-0000-0000-000049000000}"/>
    <cellStyle name="Buena 2 2" xfId="75" xr:uid="{00000000-0005-0000-0000-00004A000000}"/>
    <cellStyle name="Bueno" xfId="76" builtinId="26" customBuiltin="1"/>
    <cellStyle name="C|‰" xfId="77" xr:uid="{00000000-0005-0000-0000-00004C000000}"/>
    <cellStyle name="C|‰ 2" xfId="78" xr:uid="{00000000-0005-0000-0000-00004D000000}"/>
    <cellStyle name="C|‰ 2 2" xfId="79" xr:uid="{00000000-0005-0000-0000-00004E000000}"/>
    <cellStyle name="Calculation" xfId="80" xr:uid="{00000000-0005-0000-0000-00004F000000}"/>
    <cellStyle name="Cálculo" xfId="81" builtinId="22" customBuiltin="1"/>
    <cellStyle name="Cálculo 2" xfId="82" xr:uid="{00000000-0005-0000-0000-000051000000}"/>
    <cellStyle name="Cálculo 2 2" xfId="83" xr:uid="{00000000-0005-0000-0000-000052000000}"/>
    <cellStyle name="Celda de comprobación" xfId="84" builtinId="23" customBuiltin="1"/>
    <cellStyle name="Celda de comprobación 2" xfId="85" xr:uid="{00000000-0005-0000-0000-000054000000}"/>
    <cellStyle name="Celda de comprobación 2 2" xfId="86" xr:uid="{00000000-0005-0000-0000-000055000000}"/>
    <cellStyle name="Celda vinculada" xfId="87" builtinId="24" customBuiltin="1"/>
    <cellStyle name="Celda vinculada 2" xfId="88" xr:uid="{00000000-0005-0000-0000-000057000000}"/>
    <cellStyle name="Celda vinculada 2 2" xfId="89" xr:uid="{00000000-0005-0000-0000-000058000000}"/>
    <cellStyle name="Check Cell" xfId="90" xr:uid="{00000000-0005-0000-0000-000059000000}"/>
    <cellStyle name="Encabezado 1" xfId="91" builtinId="16" customBuiltin="1"/>
    <cellStyle name="Encabezado 4" xfId="92" builtinId="19" customBuiltin="1"/>
    <cellStyle name="Encabezado 4 2" xfId="93" xr:uid="{00000000-0005-0000-0000-00005C000000}"/>
    <cellStyle name="Encabezado 4 2 2" xfId="94" xr:uid="{00000000-0005-0000-0000-00005D000000}"/>
    <cellStyle name="Énfasis 1" xfId="95" xr:uid="{00000000-0005-0000-0000-00005E000000}"/>
    <cellStyle name="Énfasis 2" xfId="96" xr:uid="{00000000-0005-0000-0000-00005F000000}"/>
    <cellStyle name="Énfasis 3" xfId="97" xr:uid="{00000000-0005-0000-0000-000060000000}"/>
    <cellStyle name="Énfasis1" xfId="98" builtinId="29" customBuiltin="1"/>
    <cellStyle name="Énfasis1 - 20%" xfId="99" xr:uid="{00000000-0005-0000-0000-000062000000}"/>
    <cellStyle name="Énfasis1 - 40%" xfId="100" xr:uid="{00000000-0005-0000-0000-000063000000}"/>
    <cellStyle name="Énfasis1 - 60%" xfId="101" xr:uid="{00000000-0005-0000-0000-000064000000}"/>
    <cellStyle name="Énfasis1 2" xfId="102" xr:uid="{00000000-0005-0000-0000-000065000000}"/>
    <cellStyle name="Énfasis1 2 2" xfId="103" xr:uid="{00000000-0005-0000-0000-000066000000}"/>
    <cellStyle name="Énfasis1 3" xfId="104" xr:uid="{00000000-0005-0000-0000-000067000000}"/>
    <cellStyle name="Énfasis1 4" xfId="105" xr:uid="{00000000-0005-0000-0000-000068000000}"/>
    <cellStyle name="Énfasis1 5" xfId="106" xr:uid="{00000000-0005-0000-0000-000069000000}"/>
    <cellStyle name="Énfasis2" xfId="107" builtinId="33" customBuiltin="1"/>
    <cellStyle name="Énfasis2 - 20%" xfId="108" xr:uid="{00000000-0005-0000-0000-00006B000000}"/>
    <cellStyle name="Énfasis2 - 40%" xfId="109" xr:uid="{00000000-0005-0000-0000-00006C000000}"/>
    <cellStyle name="Énfasis2 - 60%" xfId="110" xr:uid="{00000000-0005-0000-0000-00006D000000}"/>
    <cellStyle name="Énfasis2 2" xfId="111" xr:uid="{00000000-0005-0000-0000-00006E000000}"/>
    <cellStyle name="Énfasis2 2 2" xfId="112" xr:uid="{00000000-0005-0000-0000-00006F000000}"/>
    <cellStyle name="Énfasis2 3" xfId="113" xr:uid="{00000000-0005-0000-0000-000070000000}"/>
    <cellStyle name="Énfasis2 4" xfId="114" xr:uid="{00000000-0005-0000-0000-000071000000}"/>
    <cellStyle name="Énfasis2 5" xfId="115" xr:uid="{00000000-0005-0000-0000-000072000000}"/>
    <cellStyle name="Énfasis3" xfId="116" builtinId="37" customBuiltin="1"/>
    <cellStyle name="Énfasis3 - 20%" xfId="117" xr:uid="{00000000-0005-0000-0000-000074000000}"/>
    <cellStyle name="Énfasis3 - 40%" xfId="118" xr:uid="{00000000-0005-0000-0000-000075000000}"/>
    <cellStyle name="Énfasis3 - 60%" xfId="119" xr:uid="{00000000-0005-0000-0000-000076000000}"/>
    <cellStyle name="Énfasis3 2" xfId="120" xr:uid="{00000000-0005-0000-0000-000077000000}"/>
    <cellStyle name="Énfasis3 2 2" xfId="121" xr:uid="{00000000-0005-0000-0000-000078000000}"/>
    <cellStyle name="Énfasis3 3" xfId="122" xr:uid="{00000000-0005-0000-0000-000079000000}"/>
    <cellStyle name="Énfasis3 4" xfId="123" xr:uid="{00000000-0005-0000-0000-00007A000000}"/>
    <cellStyle name="Énfasis3 5" xfId="124" xr:uid="{00000000-0005-0000-0000-00007B000000}"/>
    <cellStyle name="Énfasis4" xfId="125" builtinId="41" customBuiltin="1"/>
    <cellStyle name="Énfasis4 - 20%" xfId="126" xr:uid="{00000000-0005-0000-0000-00007D000000}"/>
    <cellStyle name="Énfasis4 - 40%" xfId="127" xr:uid="{00000000-0005-0000-0000-00007E000000}"/>
    <cellStyle name="Énfasis4 - 60%" xfId="128" xr:uid="{00000000-0005-0000-0000-00007F000000}"/>
    <cellStyle name="Énfasis4 2" xfId="129" xr:uid="{00000000-0005-0000-0000-000080000000}"/>
    <cellStyle name="Énfasis4 2 2" xfId="130" xr:uid="{00000000-0005-0000-0000-000081000000}"/>
    <cellStyle name="Énfasis4 3" xfId="131" xr:uid="{00000000-0005-0000-0000-000082000000}"/>
    <cellStyle name="Énfasis4 4" xfId="132" xr:uid="{00000000-0005-0000-0000-000083000000}"/>
    <cellStyle name="Énfasis4 5" xfId="133" xr:uid="{00000000-0005-0000-0000-000084000000}"/>
    <cellStyle name="Énfasis5" xfId="134" builtinId="45" customBuiltin="1"/>
    <cellStyle name="Énfasis5 - 20%" xfId="135" xr:uid="{00000000-0005-0000-0000-000086000000}"/>
    <cellStyle name="Énfasis5 - 40%" xfId="136" xr:uid="{00000000-0005-0000-0000-000087000000}"/>
    <cellStyle name="Énfasis5 - 60%" xfId="137" xr:uid="{00000000-0005-0000-0000-000088000000}"/>
    <cellStyle name="Énfasis5 2" xfId="138" xr:uid="{00000000-0005-0000-0000-000089000000}"/>
    <cellStyle name="Énfasis5 2 2" xfId="139" xr:uid="{00000000-0005-0000-0000-00008A000000}"/>
    <cellStyle name="Énfasis5 3" xfId="140" xr:uid="{00000000-0005-0000-0000-00008B000000}"/>
    <cellStyle name="Énfasis5 4" xfId="141" xr:uid="{00000000-0005-0000-0000-00008C000000}"/>
    <cellStyle name="Énfasis5 5" xfId="142" xr:uid="{00000000-0005-0000-0000-00008D000000}"/>
    <cellStyle name="Énfasis6" xfId="143" builtinId="49" customBuiltin="1"/>
    <cellStyle name="Énfasis6 - 20%" xfId="144" xr:uid="{00000000-0005-0000-0000-00008F000000}"/>
    <cellStyle name="Énfasis6 - 40%" xfId="145" xr:uid="{00000000-0005-0000-0000-000090000000}"/>
    <cellStyle name="Énfasis6 - 60%" xfId="146" xr:uid="{00000000-0005-0000-0000-000091000000}"/>
    <cellStyle name="Énfasis6 2" xfId="147" xr:uid="{00000000-0005-0000-0000-000092000000}"/>
    <cellStyle name="Énfasis6 2 2" xfId="148" xr:uid="{00000000-0005-0000-0000-000093000000}"/>
    <cellStyle name="Énfasis6 3" xfId="149" xr:uid="{00000000-0005-0000-0000-000094000000}"/>
    <cellStyle name="Énfasis6 4" xfId="150" xr:uid="{00000000-0005-0000-0000-000095000000}"/>
    <cellStyle name="Énfasis6 5" xfId="151" xr:uid="{00000000-0005-0000-0000-000096000000}"/>
    <cellStyle name="Entrada" xfId="152" builtinId="20" customBuiltin="1"/>
    <cellStyle name="Entrada 2" xfId="153" xr:uid="{00000000-0005-0000-0000-000098000000}"/>
    <cellStyle name="Entrada 2 2" xfId="154" xr:uid="{00000000-0005-0000-0000-000099000000}"/>
    <cellStyle name="Euro" xfId="155" xr:uid="{00000000-0005-0000-0000-00009A000000}"/>
    <cellStyle name="Euro 2" xfId="156" xr:uid="{00000000-0005-0000-0000-00009B000000}"/>
    <cellStyle name="Euro 3" xfId="157" xr:uid="{00000000-0005-0000-0000-00009C000000}"/>
    <cellStyle name="Euro 3 2" xfId="158" xr:uid="{00000000-0005-0000-0000-00009D000000}"/>
    <cellStyle name="Euro 4" xfId="159" xr:uid="{00000000-0005-0000-0000-00009E000000}"/>
    <cellStyle name="Euro 4 2" xfId="160" xr:uid="{00000000-0005-0000-0000-00009F000000}"/>
    <cellStyle name="Euro 5" xfId="161" xr:uid="{00000000-0005-0000-0000-0000A0000000}"/>
    <cellStyle name="Euro 5 2" xfId="162" xr:uid="{00000000-0005-0000-0000-0000A1000000}"/>
    <cellStyle name="Euro 6" xfId="163" xr:uid="{00000000-0005-0000-0000-0000A2000000}"/>
    <cellStyle name="Explanatory Text" xfId="164" xr:uid="{00000000-0005-0000-0000-0000A3000000}"/>
    <cellStyle name="Fijo" xfId="165" xr:uid="{00000000-0005-0000-0000-0000A4000000}"/>
    <cellStyle name="Good" xfId="166" xr:uid="{00000000-0005-0000-0000-0000A5000000}"/>
    <cellStyle name="Heading 1" xfId="167" xr:uid="{00000000-0005-0000-0000-0000A6000000}"/>
    <cellStyle name="Heading 2" xfId="168" xr:uid="{00000000-0005-0000-0000-0000A7000000}"/>
    <cellStyle name="Heading 3" xfId="169" xr:uid="{00000000-0005-0000-0000-0000A8000000}"/>
    <cellStyle name="Heading 4" xfId="170" xr:uid="{00000000-0005-0000-0000-0000A9000000}"/>
    <cellStyle name="Incorrecto" xfId="171" builtinId="27" customBuiltin="1"/>
    <cellStyle name="Incorrecto 2" xfId="172" xr:uid="{00000000-0005-0000-0000-0000AB000000}"/>
    <cellStyle name="Incorrecto 2 2" xfId="173" xr:uid="{00000000-0005-0000-0000-0000AC000000}"/>
    <cellStyle name="Input" xfId="174" xr:uid="{00000000-0005-0000-0000-0000AD000000}"/>
    <cellStyle name="Linked Cell" xfId="175" xr:uid="{00000000-0005-0000-0000-0000AE000000}"/>
    <cellStyle name="Millares" xfId="176" builtinId="3"/>
    <cellStyle name="Millares [0]" xfId="177" builtinId="6"/>
    <cellStyle name="Millares [0] 2" xfId="178" xr:uid="{00000000-0005-0000-0000-0000B1000000}"/>
    <cellStyle name="Millares [0] 2 2" xfId="179" xr:uid="{00000000-0005-0000-0000-0000B2000000}"/>
    <cellStyle name="Millares [0] 2 2 2" xfId="180" xr:uid="{00000000-0005-0000-0000-0000B3000000}"/>
    <cellStyle name="Millares [0] 2 2 3" xfId="181" xr:uid="{00000000-0005-0000-0000-0000B4000000}"/>
    <cellStyle name="Millares [0] 2 3" xfId="182" xr:uid="{00000000-0005-0000-0000-0000B5000000}"/>
    <cellStyle name="Millares [0] 2 3 2" xfId="183" xr:uid="{00000000-0005-0000-0000-0000B6000000}"/>
    <cellStyle name="Millares [0] 2 3 3" xfId="184" xr:uid="{00000000-0005-0000-0000-0000B7000000}"/>
    <cellStyle name="Millares [0] 2 4" xfId="185" xr:uid="{00000000-0005-0000-0000-0000B8000000}"/>
    <cellStyle name="Millares [0] 3" xfId="186" xr:uid="{00000000-0005-0000-0000-0000B9000000}"/>
    <cellStyle name="Millares [0] 3 2" xfId="187" xr:uid="{00000000-0005-0000-0000-0000BA000000}"/>
    <cellStyle name="Millares [0] 3 2 2" xfId="188" xr:uid="{00000000-0005-0000-0000-0000BB000000}"/>
    <cellStyle name="Millares [0] 3 3" xfId="189" xr:uid="{00000000-0005-0000-0000-0000BC000000}"/>
    <cellStyle name="Millares [0] 4" xfId="190" xr:uid="{00000000-0005-0000-0000-0000BD000000}"/>
    <cellStyle name="Millares [0] 4 2" xfId="191" xr:uid="{00000000-0005-0000-0000-0000BE000000}"/>
    <cellStyle name="Millares [0] 5" xfId="192" xr:uid="{00000000-0005-0000-0000-0000BF000000}"/>
    <cellStyle name="Millares [0] 5 2" xfId="193" xr:uid="{00000000-0005-0000-0000-0000C0000000}"/>
    <cellStyle name="Millares [0] 6" xfId="194" xr:uid="{00000000-0005-0000-0000-0000C1000000}"/>
    <cellStyle name="Millares [0] 6 2" xfId="195" xr:uid="{00000000-0005-0000-0000-0000C2000000}"/>
    <cellStyle name="Millares [0] 6 2 2" xfId="196" xr:uid="{00000000-0005-0000-0000-0000C3000000}"/>
    <cellStyle name="Millares [0] 6 3" xfId="197" xr:uid="{00000000-0005-0000-0000-0000C4000000}"/>
    <cellStyle name="Millares [0] 6 3 2" xfId="198" xr:uid="{00000000-0005-0000-0000-0000C5000000}"/>
    <cellStyle name="Millares [0] 6 3 2 2" xfId="199" xr:uid="{00000000-0005-0000-0000-0000C6000000}"/>
    <cellStyle name="Millares [0] 6 3 3" xfId="200" xr:uid="{00000000-0005-0000-0000-0000C7000000}"/>
    <cellStyle name="Millares [0] 6 4" xfId="201" xr:uid="{00000000-0005-0000-0000-0000C8000000}"/>
    <cellStyle name="Millares [0] 7" xfId="202" xr:uid="{00000000-0005-0000-0000-0000C9000000}"/>
    <cellStyle name="Millares [0] 7 2" xfId="203" xr:uid="{00000000-0005-0000-0000-0000CA000000}"/>
    <cellStyle name="Millares [0] 8" xfId="204" xr:uid="{00000000-0005-0000-0000-0000CB000000}"/>
    <cellStyle name="Millares [0] 9" xfId="799" xr:uid="{77102714-4D08-4BD5-AD92-0E836AFB3EBB}"/>
    <cellStyle name="Millares 10" xfId="205" xr:uid="{00000000-0005-0000-0000-0000CC000000}"/>
    <cellStyle name="Millares 10 2" xfId="206" xr:uid="{00000000-0005-0000-0000-0000CD000000}"/>
    <cellStyle name="Millares 100" xfId="207" xr:uid="{00000000-0005-0000-0000-0000CE000000}"/>
    <cellStyle name="Millares 100 2" xfId="208" xr:uid="{00000000-0005-0000-0000-0000CF000000}"/>
    <cellStyle name="Millares 100 3" xfId="209" xr:uid="{00000000-0005-0000-0000-0000D0000000}"/>
    <cellStyle name="Millares 101" xfId="210" xr:uid="{00000000-0005-0000-0000-0000D1000000}"/>
    <cellStyle name="Millares 101 2" xfId="211" xr:uid="{00000000-0005-0000-0000-0000D2000000}"/>
    <cellStyle name="Millares 101 3" xfId="212" xr:uid="{00000000-0005-0000-0000-0000D3000000}"/>
    <cellStyle name="Millares 102" xfId="213" xr:uid="{00000000-0005-0000-0000-0000D4000000}"/>
    <cellStyle name="Millares 102 2" xfId="214" xr:uid="{00000000-0005-0000-0000-0000D5000000}"/>
    <cellStyle name="Millares 102 3" xfId="215" xr:uid="{00000000-0005-0000-0000-0000D6000000}"/>
    <cellStyle name="Millares 103" xfId="216" xr:uid="{00000000-0005-0000-0000-0000D7000000}"/>
    <cellStyle name="Millares 103 2" xfId="217" xr:uid="{00000000-0005-0000-0000-0000D8000000}"/>
    <cellStyle name="Millares 103 3" xfId="218" xr:uid="{00000000-0005-0000-0000-0000D9000000}"/>
    <cellStyle name="Millares 104" xfId="219" xr:uid="{00000000-0005-0000-0000-0000DA000000}"/>
    <cellStyle name="Millares 104 2" xfId="220" xr:uid="{00000000-0005-0000-0000-0000DB000000}"/>
    <cellStyle name="Millares 104 3" xfId="221" xr:uid="{00000000-0005-0000-0000-0000DC000000}"/>
    <cellStyle name="Millares 105" xfId="222" xr:uid="{00000000-0005-0000-0000-0000DD000000}"/>
    <cellStyle name="Millares 105 2" xfId="223" xr:uid="{00000000-0005-0000-0000-0000DE000000}"/>
    <cellStyle name="Millares 105 3" xfId="224" xr:uid="{00000000-0005-0000-0000-0000DF000000}"/>
    <cellStyle name="Millares 106" xfId="225" xr:uid="{00000000-0005-0000-0000-0000E0000000}"/>
    <cellStyle name="Millares 106 2" xfId="226" xr:uid="{00000000-0005-0000-0000-0000E1000000}"/>
    <cellStyle name="Millares 106 3" xfId="227" xr:uid="{00000000-0005-0000-0000-0000E2000000}"/>
    <cellStyle name="Millares 107" xfId="228" xr:uid="{00000000-0005-0000-0000-0000E3000000}"/>
    <cellStyle name="Millares 107 2" xfId="229" xr:uid="{00000000-0005-0000-0000-0000E4000000}"/>
    <cellStyle name="Millares 107 3" xfId="230" xr:uid="{00000000-0005-0000-0000-0000E5000000}"/>
    <cellStyle name="Millares 108" xfId="231" xr:uid="{00000000-0005-0000-0000-0000E6000000}"/>
    <cellStyle name="Millares 108 2" xfId="232" xr:uid="{00000000-0005-0000-0000-0000E7000000}"/>
    <cellStyle name="Millares 108 3" xfId="233" xr:uid="{00000000-0005-0000-0000-0000E8000000}"/>
    <cellStyle name="Millares 109" xfId="234" xr:uid="{00000000-0005-0000-0000-0000E9000000}"/>
    <cellStyle name="Millares 109 2" xfId="235" xr:uid="{00000000-0005-0000-0000-0000EA000000}"/>
    <cellStyle name="Millares 109 3" xfId="236" xr:uid="{00000000-0005-0000-0000-0000EB000000}"/>
    <cellStyle name="Millares 11" xfId="237" xr:uid="{00000000-0005-0000-0000-0000EC000000}"/>
    <cellStyle name="Millares 11 2" xfId="238" xr:uid="{00000000-0005-0000-0000-0000ED000000}"/>
    <cellStyle name="Millares 110" xfId="239" xr:uid="{00000000-0005-0000-0000-0000EE000000}"/>
    <cellStyle name="Millares 110 2" xfId="240" xr:uid="{00000000-0005-0000-0000-0000EF000000}"/>
    <cellStyle name="Millares 110 3" xfId="241" xr:uid="{00000000-0005-0000-0000-0000F0000000}"/>
    <cellStyle name="Millares 111" xfId="242" xr:uid="{00000000-0005-0000-0000-0000F1000000}"/>
    <cellStyle name="Millares 111 2" xfId="243" xr:uid="{00000000-0005-0000-0000-0000F2000000}"/>
    <cellStyle name="Millares 111 3" xfId="244" xr:uid="{00000000-0005-0000-0000-0000F3000000}"/>
    <cellStyle name="Millares 112" xfId="245" xr:uid="{00000000-0005-0000-0000-0000F4000000}"/>
    <cellStyle name="Millares 112 2" xfId="246" xr:uid="{00000000-0005-0000-0000-0000F5000000}"/>
    <cellStyle name="Millares 112 3" xfId="247" xr:uid="{00000000-0005-0000-0000-0000F6000000}"/>
    <cellStyle name="Millares 113" xfId="248" xr:uid="{00000000-0005-0000-0000-0000F7000000}"/>
    <cellStyle name="Millares 113 2" xfId="249" xr:uid="{00000000-0005-0000-0000-0000F8000000}"/>
    <cellStyle name="Millares 113 3" xfId="250" xr:uid="{00000000-0005-0000-0000-0000F9000000}"/>
    <cellStyle name="Millares 114" xfId="251" xr:uid="{00000000-0005-0000-0000-0000FA000000}"/>
    <cellStyle name="Millares 114 2" xfId="252" xr:uid="{00000000-0005-0000-0000-0000FB000000}"/>
    <cellStyle name="Millares 114 3" xfId="253" xr:uid="{00000000-0005-0000-0000-0000FC000000}"/>
    <cellStyle name="Millares 115" xfId="254" xr:uid="{00000000-0005-0000-0000-0000FD000000}"/>
    <cellStyle name="Millares 115 2" xfId="255" xr:uid="{00000000-0005-0000-0000-0000FE000000}"/>
    <cellStyle name="Millares 115 3" xfId="256" xr:uid="{00000000-0005-0000-0000-0000FF000000}"/>
    <cellStyle name="Millares 116" xfId="257" xr:uid="{00000000-0005-0000-0000-000000010000}"/>
    <cellStyle name="Millares 116 2" xfId="258" xr:uid="{00000000-0005-0000-0000-000001010000}"/>
    <cellStyle name="Millares 116 3" xfId="259" xr:uid="{00000000-0005-0000-0000-000002010000}"/>
    <cellStyle name="Millares 117" xfId="260" xr:uid="{00000000-0005-0000-0000-000003010000}"/>
    <cellStyle name="Millares 117 2" xfId="261" xr:uid="{00000000-0005-0000-0000-000004010000}"/>
    <cellStyle name="Millares 117 3" xfId="262" xr:uid="{00000000-0005-0000-0000-000005010000}"/>
    <cellStyle name="Millares 118" xfId="263" xr:uid="{00000000-0005-0000-0000-000006010000}"/>
    <cellStyle name="Millares 118 2" xfId="264" xr:uid="{00000000-0005-0000-0000-000007010000}"/>
    <cellStyle name="Millares 118 3" xfId="265" xr:uid="{00000000-0005-0000-0000-000008010000}"/>
    <cellStyle name="Millares 119" xfId="266" xr:uid="{00000000-0005-0000-0000-000009010000}"/>
    <cellStyle name="Millares 119 2" xfId="267" xr:uid="{00000000-0005-0000-0000-00000A010000}"/>
    <cellStyle name="Millares 119 3" xfId="268" xr:uid="{00000000-0005-0000-0000-00000B010000}"/>
    <cellStyle name="Millares 12" xfId="269" xr:uid="{00000000-0005-0000-0000-00000C010000}"/>
    <cellStyle name="Millares 12 2" xfId="270" xr:uid="{00000000-0005-0000-0000-00000D010000}"/>
    <cellStyle name="Millares 120" xfId="271" xr:uid="{00000000-0005-0000-0000-00000E010000}"/>
    <cellStyle name="Millares 120 2" xfId="272" xr:uid="{00000000-0005-0000-0000-00000F010000}"/>
    <cellStyle name="Millares 120 3" xfId="273" xr:uid="{00000000-0005-0000-0000-000010010000}"/>
    <cellStyle name="Millares 121" xfId="274" xr:uid="{00000000-0005-0000-0000-000011010000}"/>
    <cellStyle name="Millares 121 2" xfId="275" xr:uid="{00000000-0005-0000-0000-000012010000}"/>
    <cellStyle name="Millares 121 3" xfId="276" xr:uid="{00000000-0005-0000-0000-000013010000}"/>
    <cellStyle name="Millares 122" xfId="277" xr:uid="{00000000-0005-0000-0000-000014010000}"/>
    <cellStyle name="Millares 122 2" xfId="278" xr:uid="{00000000-0005-0000-0000-000015010000}"/>
    <cellStyle name="Millares 122 3" xfId="279" xr:uid="{00000000-0005-0000-0000-000016010000}"/>
    <cellStyle name="Millares 123" xfId="280" xr:uid="{00000000-0005-0000-0000-000017010000}"/>
    <cellStyle name="Millares 123 2" xfId="281" xr:uid="{00000000-0005-0000-0000-000018010000}"/>
    <cellStyle name="Millares 123 3" xfId="282" xr:uid="{00000000-0005-0000-0000-000019010000}"/>
    <cellStyle name="Millares 124" xfId="283" xr:uid="{00000000-0005-0000-0000-00001A010000}"/>
    <cellStyle name="Millares 124 2" xfId="284" xr:uid="{00000000-0005-0000-0000-00001B010000}"/>
    <cellStyle name="Millares 124 3" xfId="285" xr:uid="{00000000-0005-0000-0000-00001C010000}"/>
    <cellStyle name="Millares 125" xfId="286" xr:uid="{00000000-0005-0000-0000-00001D010000}"/>
    <cellStyle name="Millares 125 2" xfId="287" xr:uid="{00000000-0005-0000-0000-00001E010000}"/>
    <cellStyle name="Millares 125 3" xfId="288" xr:uid="{00000000-0005-0000-0000-00001F010000}"/>
    <cellStyle name="Millares 126" xfId="289" xr:uid="{00000000-0005-0000-0000-000020010000}"/>
    <cellStyle name="Millares 126 2" xfId="290" xr:uid="{00000000-0005-0000-0000-000021010000}"/>
    <cellStyle name="Millares 126 3" xfId="291" xr:uid="{00000000-0005-0000-0000-000022010000}"/>
    <cellStyle name="Millares 127" xfId="292" xr:uid="{00000000-0005-0000-0000-000023010000}"/>
    <cellStyle name="Millares 127 2" xfId="293" xr:uid="{00000000-0005-0000-0000-000024010000}"/>
    <cellStyle name="Millares 127 2 2" xfId="294" xr:uid="{00000000-0005-0000-0000-000025010000}"/>
    <cellStyle name="Millares 127 2 2 2" xfId="295" xr:uid="{00000000-0005-0000-0000-000026010000}"/>
    <cellStyle name="Millares 127 2 3" xfId="296" xr:uid="{00000000-0005-0000-0000-000027010000}"/>
    <cellStyle name="Millares 127 3" xfId="297" xr:uid="{00000000-0005-0000-0000-000028010000}"/>
    <cellStyle name="Millares 128" xfId="298" xr:uid="{00000000-0005-0000-0000-000029010000}"/>
    <cellStyle name="Millares 128 2" xfId="299" xr:uid="{00000000-0005-0000-0000-00002A010000}"/>
    <cellStyle name="Millares 128 2 2" xfId="300" xr:uid="{00000000-0005-0000-0000-00002B010000}"/>
    <cellStyle name="Millares 128 2 2 2" xfId="301" xr:uid="{00000000-0005-0000-0000-00002C010000}"/>
    <cellStyle name="Millares 128 2 3" xfId="302" xr:uid="{00000000-0005-0000-0000-00002D010000}"/>
    <cellStyle name="Millares 128 3" xfId="303" xr:uid="{00000000-0005-0000-0000-00002E010000}"/>
    <cellStyle name="Millares 129" xfId="304" xr:uid="{00000000-0005-0000-0000-00002F010000}"/>
    <cellStyle name="Millares 129 2" xfId="305" xr:uid="{00000000-0005-0000-0000-000030010000}"/>
    <cellStyle name="Millares 129 2 2" xfId="306" xr:uid="{00000000-0005-0000-0000-000031010000}"/>
    <cellStyle name="Millares 129 3" xfId="307" xr:uid="{00000000-0005-0000-0000-000032010000}"/>
    <cellStyle name="Millares 13" xfId="308" xr:uid="{00000000-0005-0000-0000-000033010000}"/>
    <cellStyle name="Millares 13 2" xfId="309" xr:uid="{00000000-0005-0000-0000-000034010000}"/>
    <cellStyle name="Millares 130" xfId="310" xr:uid="{00000000-0005-0000-0000-000035010000}"/>
    <cellStyle name="Millares 130 2" xfId="311" xr:uid="{00000000-0005-0000-0000-000036010000}"/>
    <cellStyle name="Millares 130 2 2" xfId="312" xr:uid="{00000000-0005-0000-0000-000037010000}"/>
    <cellStyle name="Millares 130 3" xfId="313" xr:uid="{00000000-0005-0000-0000-000038010000}"/>
    <cellStyle name="Millares 131" xfId="314" xr:uid="{00000000-0005-0000-0000-000039010000}"/>
    <cellStyle name="Millares 131 2" xfId="315" xr:uid="{00000000-0005-0000-0000-00003A010000}"/>
    <cellStyle name="Millares 131 3" xfId="316" xr:uid="{00000000-0005-0000-0000-00003B010000}"/>
    <cellStyle name="Millares 132" xfId="317" xr:uid="{00000000-0005-0000-0000-00003C010000}"/>
    <cellStyle name="Millares 132 2" xfId="318" xr:uid="{00000000-0005-0000-0000-00003D010000}"/>
    <cellStyle name="Millares 133" xfId="319" xr:uid="{00000000-0005-0000-0000-00003E010000}"/>
    <cellStyle name="Millares 133 2" xfId="320" xr:uid="{00000000-0005-0000-0000-00003F010000}"/>
    <cellStyle name="Millares 134" xfId="321" xr:uid="{00000000-0005-0000-0000-000040010000}"/>
    <cellStyle name="Millares 134 2" xfId="322" xr:uid="{00000000-0005-0000-0000-000041010000}"/>
    <cellStyle name="Millares 135" xfId="323" xr:uid="{00000000-0005-0000-0000-000042010000}"/>
    <cellStyle name="Millares 135 2" xfId="324" xr:uid="{00000000-0005-0000-0000-000043010000}"/>
    <cellStyle name="Millares 136" xfId="325" xr:uid="{00000000-0005-0000-0000-000044010000}"/>
    <cellStyle name="Millares 136 2" xfId="326" xr:uid="{00000000-0005-0000-0000-000045010000}"/>
    <cellStyle name="Millares 137" xfId="327" xr:uid="{00000000-0005-0000-0000-000046010000}"/>
    <cellStyle name="Millares 137 2" xfId="328" xr:uid="{00000000-0005-0000-0000-000047010000}"/>
    <cellStyle name="Millares 138" xfId="329" xr:uid="{00000000-0005-0000-0000-000048010000}"/>
    <cellStyle name="Millares 138 2" xfId="330" xr:uid="{00000000-0005-0000-0000-000049010000}"/>
    <cellStyle name="Millares 139" xfId="331" xr:uid="{00000000-0005-0000-0000-00004A010000}"/>
    <cellStyle name="Millares 139 2" xfId="332" xr:uid="{00000000-0005-0000-0000-00004B010000}"/>
    <cellStyle name="Millares 14" xfId="333" xr:uid="{00000000-0005-0000-0000-00004C010000}"/>
    <cellStyle name="Millares 14 2" xfId="334" xr:uid="{00000000-0005-0000-0000-00004D010000}"/>
    <cellStyle name="Millares 14 2 2" xfId="335" xr:uid="{00000000-0005-0000-0000-00004E010000}"/>
    <cellStyle name="Millares 14 2 3" xfId="336" xr:uid="{00000000-0005-0000-0000-00004F010000}"/>
    <cellStyle name="Millares 14 3" xfId="337" xr:uid="{00000000-0005-0000-0000-000050010000}"/>
    <cellStyle name="Millares 14 4" xfId="338" xr:uid="{00000000-0005-0000-0000-000051010000}"/>
    <cellStyle name="Millares 140" xfId="339" xr:uid="{00000000-0005-0000-0000-000052010000}"/>
    <cellStyle name="Millares 140 2" xfId="340" xr:uid="{00000000-0005-0000-0000-000053010000}"/>
    <cellStyle name="Millares 141" xfId="341" xr:uid="{00000000-0005-0000-0000-000054010000}"/>
    <cellStyle name="Millares 141 2" xfId="342" xr:uid="{00000000-0005-0000-0000-000055010000}"/>
    <cellStyle name="Millares 142" xfId="343" xr:uid="{00000000-0005-0000-0000-000056010000}"/>
    <cellStyle name="Millares 142 2" xfId="344" xr:uid="{00000000-0005-0000-0000-000057010000}"/>
    <cellStyle name="Millares 143" xfId="345" xr:uid="{00000000-0005-0000-0000-000058010000}"/>
    <cellStyle name="Millares 143 2" xfId="346" xr:uid="{00000000-0005-0000-0000-000059010000}"/>
    <cellStyle name="Millares 144" xfId="347" xr:uid="{00000000-0005-0000-0000-00005A010000}"/>
    <cellStyle name="Millares 144 2" xfId="348" xr:uid="{00000000-0005-0000-0000-00005B010000}"/>
    <cellStyle name="Millares 145" xfId="349" xr:uid="{00000000-0005-0000-0000-00005C010000}"/>
    <cellStyle name="Millares 145 2" xfId="350" xr:uid="{00000000-0005-0000-0000-00005D010000}"/>
    <cellStyle name="Millares 146" xfId="351" xr:uid="{00000000-0005-0000-0000-00005E010000}"/>
    <cellStyle name="Millares 146 2" xfId="352" xr:uid="{00000000-0005-0000-0000-00005F010000}"/>
    <cellStyle name="Millares 147" xfId="353" xr:uid="{00000000-0005-0000-0000-000060010000}"/>
    <cellStyle name="Millares 147 2" xfId="354" xr:uid="{00000000-0005-0000-0000-000061010000}"/>
    <cellStyle name="Millares 148" xfId="355" xr:uid="{00000000-0005-0000-0000-000062010000}"/>
    <cellStyle name="Millares 148 2" xfId="356" xr:uid="{00000000-0005-0000-0000-000063010000}"/>
    <cellStyle name="Millares 149" xfId="357" xr:uid="{00000000-0005-0000-0000-000064010000}"/>
    <cellStyle name="Millares 149 2" xfId="358" xr:uid="{00000000-0005-0000-0000-000065010000}"/>
    <cellStyle name="Millares 15" xfId="359" xr:uid="{00000000-0005-0000-0000-000066010000}"/>
    <cellStyle name="Millares 15 2" xfId="360" xr:uid="{00000000-0005-0000-0000-000067010000}"/>
    <cellStyle name="Millares 15 2 2" xfId="361" xr:uid="{00000000-0005-0000-0000-000068010000}"/>
    <cellStyle name="Millares 15 2 3" xfId="362" xr:uid="{00000000-0005-0000-0000-000069010000}"/>
    <cellStyle name="Millares 15 3" xfId="363" xr:uid="{00000000-0005-0000-0000-00006A010000}"/>
    <cellStyle name="Millares 15 4" xfId="364" xr:uid="{00000000-0005-0000-0000-00006B010000}"/>
    <cellStyle name="Millares 150" xfId="365" xr:uid="{00000000-0005-0000-0000-00006C010000}"/>
    <cellStyle name="Millares 150 2" xfId="366" xr:uid="{00000000-0005-0000-0000-00006D010000}"/>
    <cellStyle name="Millares 151" xfId="367" xr:uid="{00000000-0005-0000-0000-00006E010000}"/>
    <cellStyle name="Millares 151 2" xfId="368" xr:uid="{00000000-0005-0000-0000-00006F010000}"/>
    <cellStyle name="Millares 152" xfId="369" xr:uid="{00000000-0005-0000-0000-000070010000}"/>
    <cellStyle name="Millares 152 2" xfId="370" xr:uid="{00000000-0005-0000-0000-000071010000}"/>
    <cellStyle name="Millares 153" xfId="371" xr:uid="{00000000-0005-0000-0000-000072010000}"/>
    <cellStyle name="Millares 153 2" xfId="372" xr:uid="{00000000-0005-0000-0000-000073010000}"/>
    <cellStyle name="Millares 154" xfId="373" xr:uid="{00000000-0005-0000-0000-000074010000}"/>
    <cellStyle name="Millares 154 2" xfId="374" xr:uid="{00000000-0005-0000-0000-000075010000}"/>
    <cellStyle name="Millares 155" xfId="375" xr:uid="{00000000-0005-0000-0000-000076010000}"/>
    <cellStyle name="Millares 155 2" xfId="376" xr:uid="{00000000-0005-0000-0000-000077010000}"/>
    <cellStyle name="Millares 156" xfId="377" xr:uid="{00000000-0005-0000-0000-000078010000}"/>
    <cellStyle name="Millares 156 2" xfId="378" xr:uid="{00000000-0005-0000-0000-000079010000}"/>
    <cellStyle name="Millares 157" xfId="379" xr:uid="{00000000-0005-0000-0000-00007A010000}"/>
    <cellStyle name="Millares 157 2" xfId="380" xr:uid="{00000000-0005-0000-0000-00007B010000}"/>
    <cellStyle name="Millares 158" xfId="381" xr:uid="{00000000-0005-0000-0000-00007C010000}"/>
    <cellStyle name="Millares 158 2" xfId="382" xr:uid="{00000000-0005-0000-0000-00007D010000}"/>
    <cellStyle name="Millares 159" xfId="383" xr:uid="{00000000-0005-0000-0000-00007E010000}"/>
    <cellStyle name="Millares 159 2" xfId="384" xr:uid="{00000000-0005-0000-0000-00007F010000}"/>
    <cellStyle name="Millares 16" xfId="385" xr:uid="{00000000-0005-0000-0000-000080010000}"/>
    <cellStyle name="Millares 16 2" xfId="386" xr:uid="{00000000-0005-0000-0000-000081010000}"/>
    <cellStyle name="Millares 16 2 2" xfId="387" xr:uid="{00000000-0005-0000-0000-000082010000}"/>
    <cellStyle name="Millares 16 2 3" xfId="388" xr:uid="{00000000-0005-0000-0000-000083010000}"/>
    <cellStyle name="Millares 16 3" xfId="389" xr:uid="{00000000-0005-0000-0000-000084010000}"/>
    <cellStyle name="Millares 16 4" xfId="390" xr:uid="{00000000-0005-0000-0000-000085010000}"/>
    <cellStyle name="Millares 160" xfId="391" xr:uid="{00000000-0005-0000-0000-000086010000}"/>
    <cellStyle name="Millares 160 2" xfId="392" xr:uid="{00000000-0005-0000-0000-000087010000}"/>
    <cellStyle name="Millares 161" xfId="393" xr:uid="{00000000-0005-0000-0000-000088010000}"/>
    <cellStyle name="Millares 161 2" xfId="394" xr:uid="{00000000-0005-0000-0000-000089010000}"/>
    <cellStyle name="Millares 162" xfId="395" xr:uid="{00000000-0005-0000-0000-00008A010000}"/>
    <cellStyle name="Millares 162 2" xfId="396" xr:uid="{00000000-0005-0000-0000-00008B010000}"/>
    <cellStyle name="Millares 163" xfId="397" xr:uid="{00000000-0005-0000-0000-00008C010000}"/>
    <cellStyle name="Millares 163 2" xfId="398" xr:uid="{00000000-0005-0000-0000-00008D010000}"/>
    <cellStyle name="Millares 164" xfId="399" xr:uid="{00000000-0005-0000-0000-00008E010000}"/>
    <cellStyle name="Millares 164 2" xfId="400" xr:uid="{00000000-0005-0000-0000-00008F010000}"/>
    <cellStyle name="Millares 165" xfId="401" xr:uid="{00000000-0005-0000-0000-000090010000}"/>
    <cellStyle name="Millares 165 2" xfId="402" xr:uid="{00000000-0005-0000-0000-000091010000}"/>
    <cellStyle name="Millares 166" xfId="403" xr:uid="{00000000-0005-0000-0000-000092010000}"/>
    <cellStyle name="Millares 166 2" xfId="404" xr:uid="{00000000-0005-0000-0000-000093010000}"/>
    <cellStyle name="Millares 167" xfId="405" xr:uid="{00000000-0005-0000-0000-000094010000}"/>
    <cellStyle name="Millares 167 2" xfId="406" xr:uid="{00000000-0005-0000-0000-000095010000}"/>
    <cellStyle name="Millares 168" xfId="407" xr:uid="{00000000-0005-0000-0000-000096010000}"/>
    <cellStyle name="Millares 168 2" xfId="408" xr:uid="{00000000-0005-0000-0000-000097010000}"/>
    <cellStyle name="Millares 169" xfId="409" xr:uid="{00000000-0005-0000-0000-000098010000}"/>
    <cellStyle name="Millares 17" xfId="410" xr:uid="{00000000-0005-0000-0000-000099010000}"/>
    <cellStyle name="Millares 17 2" xfId="411" xr:uid="{00000000-0005-0000-0000-00009A010000}"/>
    <cellStyle name="Millares 17 2 2" xfId="412" xr:uid="{00000000-0005-0000-0000-00009B010000}"/>
    <cellStyle name="Millares 17 2 3" xfId="413" xr:uid="{00000000-0005-0000-0000-00009C010000}"/>
    <cellStyle name="Millares 17 3" xfId="414" xr:uid="{00000000-0005-0000-0000-00009D010000}"/>
    <cellStyle name="Millares 17 4" xfId="415" xr:uid="{00000000-0005-0000-0000-00009E010000}"/>
    <cellStyle name="Millares 170" xfId="416" xr:uid="{00000000-0005-0000-0000-00009F010000}"/>
    <cellStyle name="Millares 171" xfId="417" xr:uid="{00000000-0005-0000-0000-0000A0010000}"/>
    <cellStyle name="Millares 172" xfId="418" xr:uid="{00000000-0005-0000-0000-0000A1010000}"/>
    <cellStyle name="Millares 173" xfId="419" xr:uid="{00000000-0005-0000-0000-0000A2010000}"/>
    <cellStyle name="Millares 174" xfId="420" xr:uid="{00000000-0005-0000-0000-0000A3010000}"/>
    <cellStyle name="Millares 18" xfId="421" xr:uid="{00000000-0005-0000-0000-0000A4010000}"/>
    <cellStyle name="Millares 18 2" xfId="422" xr:uid="{00000000-0005-0000-0000-0000A5010000}"/>
    <cellStyle name="Millares 18 2 2" xfId="423" xr:uid="{00000000-0005-0000-0000-0000A6010000}"/>
    <cellStyle name="Millares 18 2 3" xfId="424" xr:uid="{00000000-0005-0000-0000-0000A7010000}"/>
    <cellStyle name="Millares 18 3" xfId="425" xr:uid="{00000000-0005-0000-0000-0000A8010000}"/>
    <cellStyle name="Millares 18 4" xfId="426" xr:uid="{00000000-0005-0000-0000-0000A9010000}"/>
    <cellStyle name="Millares 19" xfId="427" xr:uid="{00000000-0005-0000-0000-0000AA010000}"/>
    <cellStyle name="Millares 19 2" xfId="428" xr:uid="{00000000-0005-0000-0000-0000AB010000}"/>
    <cellStyle name="Millares 19 2 2" xfId="429" xr:uid="{00000000-0005-0000-0000-0000AC010000}"/>
    <cellStyle name="Millares 19 2 3" xfId="430" xr:uid="{00000000-0005-0000-0000-0000AD010000}"/>
    <cellStyle name="Millares 19 3" xfId="431" xr:uid="{00000000-0005-0000-0000-0000AE010000}"/>
    <cellStyle name="Millares 19 4" xfId="432" xr:uid="{00000000-0005-0000-0000-0000AF010000}"/>
    <cellStyle name="Millares 2" xfId="433" xr:uid="{00000000-0005-0000-0000-0000B0010000}"/>
    <cellStyle name="Millares 2 2" xfId="434" xr:uid="{00000000-0005-0000-0000-0000B1010000}"/>
    <cellStyle name="Millares 2 3" xfId="435" xr:uid="{00000000-0005-0000-0000-0000B2010000}"/>
    <cellStyle name="Millares 2 4" xfId="436" xr:uid="{00000000-0005-0000-0000-0000B3010000}"/>
    <cellStyle name="Millares 2 4 2" xfId="437" xr:uid="{00000000-0005-0000-0000-0000B4010000}"/>
    <cellStyle name="Millares 2 5" xfId="438" xr:uid="{00000000-0005-0000-0000-0000B5010000}"/>
    <cellStyle name="Millares 2 6" xfId="439" xr:uid="{00000000-0005-0000-0000-0000B6010000}"/>
    <cellStyle name="Millares 2 6 2" xfId="440" xr:uid="{00000000-0005-0000-0000-0000B7010000}"/>
    <cellStyle name="Millares 2 7" xfId="441" xr:uid="{00000000-0005-0000-0000-0000B8010000}"/>
    <cellStyle name="Millares 2 7 2" xfId="442" xr:uid="{00000000-0005-0000-0000-0000B9010000}"/>
    <cellStyle name="Millares 2 8" xfId="443" xr:uid="{00000000-0005-0000-0000-0000BA010000}"/>
    <cellStyle name="Millares 2 8 2" xfId="444" xr:uid="{00000000-0005-0000-0000-0000BB010000}"/>
    <cellStyle name="Millares 20" xfId="445" xr:uid="{00000000-0005-0000-0000-0000BC010000}"/>
    <cellStyle name="Millares 20 2" xfId="446" xr:uid="{00000000-0005-0000-0000-0000BD010000}"/>
    <cellStyle name="Millares 20 2 2" xfId="447" xr:uid="{00000000-0005-0000-0000-0000BE010000}"/>
    <cellStyle name="Millares 20 2 3" xfId="448" xr:uid="{00000000-0005-0000-0000-0000BF010000}"/>
    <cellStyle name="Millares 20 3" xfId="449" xr:uid="{00000000-0005-0000-0000-0000C0010000}"/>
    <cellStyle name="Millares 20 4" xfId="450" xr:uid="{00000000-0005-0000-0000-0000C1010000}"/>
    <cellStyle name="Millares 21" xfId="451" xr:uid="{00000000-0005-0000-0000-0000C2010000}"/>
    <cellStyle name="Millares 21 2" xfId="452" xr:uid="{00000000-0005-0000-0000-0000C3010000}"/>
    <cellStyle name="Millares 21 2 2" xfId="453" xr:uid="{00000000-0005-0000-0000-0000C4010000}"/>
    <cellStyle name="Millares 21 2 3" xfId="454" xr:uid="{00000000-0005-0000-0000-0000C5010000}"/>
    <cellStyle name="Millares 21 3" xfId="455" xr:uid="{00000000-0005-0000-0000-0000C6010000}"/>
    <cellStyle name="Millares 21 4" xfId="456" xr:uid="{00000000-0005-0000-0000-0000C7010000}"/>
    <cellStyle name="Millares 22" xfId="457" xr:uid="{00000000-0005-0000-0000-0000C8010000}"/>
    <cellStyle name="Millares 22 2" xfId="458" xr:uid="{00000000-0005-0000-0000-0000C9010000}"/>
    <cellStyle name="Millares 22 2 2" xfId="459" xr:uid="{00000000-0005-0000-0000-0000CA010000}"/>
    <cellStyle name="Millares 22 2 3" xfId="460" xr:uid="{00000000-0005-0000-0000-0000CB010000}"/>
    <cellStyle name="Millares 22 3" xfId="461" xr:uid="{00000000-0005-0000-0000-0000CC010000}"/>
    <cellStyle name="Millares 22 4" xfId="462" xr:uid="{00000000-0005-0000-0000-0000CD010000}"/>
    <cellStyle name="Millares 23" xfId="463" xr:uid="{00000000-0005-0000-0000-0000CE010000}"/>
    <cellStyle name="Millares 23 2" xfId="464" xr:uid="{00000000-0005-0000-0000-0000CF010000}"/>
    <cellStyle name="Millares 23 2 2" xfId="465" xr:uid="{00000000-0005-0000-0000-0000D0010000}"/>
    <cellStyle name="Millares 23 2 3" xfId="466" xr:uid="{00000000-0005-0000-0000-0000D1010000}"/>
    <cellStyle name="Millares 23 3" xfId="467" xr:uid="{00000000-0005-0000-0000-0000D2010000}"/>
    <cellStyle name="Millares 23 4" xfId="468" xr:uid="{00000000-0005-0000-0000-0000D3010000}"/>
    <cellStyle name="Millares 24" xfId="469" xr:uid="{00000000-0005-0000-0000-0000D4010000}"/>
    <cellStyle name="Millares 24 2" xfId="470" xr:uid="{00000000-0005-0000-0000-0000D5010000}"/>
    <cellStyle name="Millares 24 2 2" xfId="471" xr:uid="{00000000-0005-0000-0000-0000D6010000}"/>
    <cellStyle name="Millares 24 2 3" xfId="472" xr:uid="{00000000-0005-0000-0000-0000D7010000}"/>
    <cellStyle name="Millares 24 3" xfId="473" xr:uid="{00000000-0005-0000-0000-0000D8010000}"/>
    <cellStyle name="Millares 24 4" xfId="474" xr:uid="{00000000-0005-0000-0000-0000D9010000}"/>
    <cellStyle name="Millares 25" xfId="475" xr:uid="{00000000-0005-0000-0000-0000DA010000}"/>
    <cellStyle name="Millares 25 2" xfId="476" xr:uid="{00000000-0005-0000-0000-0000DB010000}"/>
    <cellStyle name="Millares 25 2 2" xfId="477" xr:uid="{00000000-0005-0000-0000-0000DC010000}"/>
    <cellStyle name="Millares 25 2 3" xfId="478" xr:uid="{00000000-0005-0000-0000-0000DD010000}"/>
    <cellStyle name="Millares 25 3" xfId="479" xr:uid="{00000000-0005-0000-0000-0000DE010000}"/>
    <cellStyle name="Millares 25 4" xfId="480" xr:uid="{00000000-0005-0000-0000-0000DF010000}"/>
    <cellStyle name="Millares 26" xfId="481" xr:uid="{00000000-0005-0000-0000-0000E0010000}"/>
    <cellStyle name="Millares 26 2" xfId="482" xr:uid="{00000000-0005-0000-0000-0000E1010000}"/>
    <cellStyle name="Millares 26 2 2" xfId="483" xr:uid="{00000000-0005-0000-0000-0000E2010000}"/>
    <cellStyle name="Millares 26 2 3" xfId="484" xr:uid="{00000000-0005-0000-0000-0000E3010000}"/>
    <cellStyle name="Millares 26 3" xfId="485" xr:uid="{00000000-0005-0000-0000-0000E4010000}"/>
    <cellStyle name="Millares 26 4" xfId="486" xr:uid="{00000000-0005-0000-0000-0000E5010000}"/>
    <cellStyle name="Millares 27" xfId="487" xr:uid="{00000000-0005-0000-0000-0000E6010000}"/>
    <cellStyle name="Millares 27 2" xfId="488" xr:uid="{00000000-0005-0000-0000-0000E7010000}"/>
    <cellStyle name="Millares 27 2 2" xfId="489" xr:uid="{00000000-0005-0000-0000-0000E8010000}"/>
    <cellStyle name="Millares 27 2 3" xfId="490" xr:uid="{00000000-0005-0000-0000-0000E9010000}"/>
    <cellStyle name="Millares 27 3" xfId="491" xr:uid="{00000000-0005-0000-0000-0000EA010000}"/>
    <cellStyle name="Millares 27 4" xfId="492" xr:uid="{00000000-0005-0000-0000-0000EB010000}"/>
    <cellStyle name="Millares 28" xfId="493" xr:uid="{00000000-0005-0000-0000-0000EC010000}"/>
    <cellStyle name="Millares 28 2" xfId="494" xr:uid="{00000000-0005-0000-0000-0000ED010000}"/>
    <cellStyle name="Millares 28 2 2" xfId="495" xr:uid="{00000000-0005-0000-0000-0000EE010000}"/>
    <cellStyle name="Millares 28 2 3" xfId="496" xr:uid="{00000000-0005-0000-0000-0000EF010000}"/>
    <cellStyle name="Millares 28 3" xfId="497" xr:uid="{00000000-0005-0000-0000-0000F0010000}"/>
    <cellStyle name="Millares 28 4" xfId="498" xr:uid="{00000000-0005-0000-0000-0000F1010000}"/>
    <cellStyle name="Millares 29" xfId="499" xr:uid="{00000000-0005-0000-0000-0000F2010000}"/>
    <cellStyle name="Millares 29 2" xfId="500" xr:uid="{00000000-0005-0000-0000-0000F3010000}"/>
    <cellStyle name="Millares 29 2 2" xfId="501" xr:uid="{00000000-0005-0000-0000-0000F4010000}"/>
    <cellStyle name="Millares 29 2 3" xfId="502" xr:uid="{00000000-0005-0000-0000-0000F5010000}"/>
    <cellStyle name="Millares 29 3" xfId="503" xr:uid="{00000000-0005-0000-0000-0000F6010000}"/>
    <cellStyle name="Millares 29 4" xfId="504" xr:uid="{00000000-0005-0000-0000-0000F7010000}"/>
    <cellStyle name="Millares 3" xfId="505" xr:uid="{00000000-0005-0000-0000-0000F8010000}"/>
    <cellStyle name="Millares 3 2" xfId="506" xr:uid="{00000000-0005-0000-0000-0000F9010000}"/>
    <cellStyle name="Millares 3 2 2" xfId="507" xr:uid="{00000000-0005-0000-0000-0000FA010000}"/>
    <cellStyle name="Millares 3 2 2 2" xfId="508" xr:uid="{00000000-0005-0000-0000-0000FB010000}"/>
    <cellStyle name="Millares 3 2 2 3" xfId="509" xr:uid="{00000000-0005-0000-0000-0000FC010000}"/>
    <cellStyle name="Millares 3 2 3" xfId="510" xr:uid="{00000000-0005-0000-0000-0000FD010000}"/>
    <cellStyle name="Millares 3 2 4" xfId="511" xr:uid="{00000000-0005-0000-0000-0000FE010000}"/>
    <cellStyle name="Millares 3 3" xfId="512" xr:uid="{00000000-0005-0000-0000-0000FF010000}"/>
    <cellStyle name="Millares 3 4" xfId="513" xr:uid="{00000000-0005-0000-0000-000000020000}"/>
    <cellStyle name="Millares 3 4 2" xfId="514" xr:uid="{00000000-0005-0000-0000-000001020000}"/>
    <cellStyle name="Millares 3 4 2 2" xfId="515" xr:uid="{00000000-0005-0000-0000-000002020000}"/>
    <cellStyle name="Millares 3 4 2 3" xfId="516" xr:uid="{00000000-0005-0000-0000-000003020000}"/>
    <cellStyle name="Millares 3 4 3" xfId="517" xr:uid="{00000000-0005-0000-0000-000004020000}"/>
    <cellStyle name="Millares 3 4 4" xfId="518" xr:uid="{00000000-0005-0000-0000-000005020000}"/>
    <cellStyle name="Millares 3 5" xfId="519" xr:uid="{00000000-0005-0000-0000-000006020000}"/>
    <cellStyle name="Millares 3 5 2" xfId="520" xr:uid="{00000000-0005-0000-0000-000007020000}"/>
    <cellStyle name="Millares 3 6" xfId="521" xr:uid="{00000000-0005-0000-0000-000008020000}"/>
    <cellStyle name="Millares 3 6 2" xfId="522" xr:uid="{00000000-0005-0000-0000-000009020000}"/>
    <cellStyle name="Millares 3 6 3" xfId="523" xr:uid="{00000000-0005-0000-0000-00000A020000}"/>
    <cellStyle name="Millares 30" xfId="524" xr:uid="{00000000-0005-0000-0000-00000B020000}"/>
    <cellStyle name="Millares 30 2" xfId="525" xr:uid="{00000000-0005-0000-0000-00000C020000}"/>
    <cellStyle name="Millares 30 2 2" xfId="526" xr:uid="{00000000-0005-0000-0000-00000D020000}"/>
    <cellStyle name="Millares 30 3" xfId="527" xr:uid="{00000000-0005-0000-0000-00000E020000}"/>
    <cellStyle name="Millares 30 3 2" xfId="528" xr:uid="{00000000-0005-0000-0000-00000F020000}"/>
    <cellStyle name="Millares 30 3 3" xfId="529" xr:uid="{00000000-0005-0000-0000-000010020000}"/>
    <cellStyle name="Millares 30 4" xfId="530" xr:uid="{00000000-0005-0000-0000-000011020000}"/>
    <cellStyle name="Millares 30 5" xfId="531" xr:uid="{00000000-0005-0000-0000-000012020000}"/>
    <cellStyle name="Millares 31" xfId="532" xr:uid="{00000000-0005-0000-0000-000013020000}"/>
    <cellStyle name="Millares 31 2" xfId="533" xr:uid="{00000000-0005-0000-0000-000014020000}"/>
    <cellStyle name="Millares 31 3" xfId="534" xr:uid="{00000000-0005-0000-0000-000015020000}"/>
    <cellStyle name="Millares 31 3 2" xfId="535" xr:uid="{00000000-0005-0000-0000-000016020000}"/>
    <cellStyle name="Millares 31 3 3" xfId="536" xr:uid="{00000000-0005-0000-0000-000017020000}"/>
    <cellStyle name="Millares 31 4" xfId="537" xr:uid="{00000000-0005-0000-0000-000018020000}"/>
    <cellStyle name="Millares 31 5" xfId="538" xr:uid="{00000000-0005-0000-0000-000019020000}"/>
    <cellStyle name="Millares 32" xfId="539" xr:uid="{00000000-0005-0000-0000-00001A020000}"/>
    <cellStyle name="Millares 32 2" xfId="540" xr:uid="{00000000-0005-0000-0000-00001B020000}"/>
    <cellStyle name="Millares 32 2 2" xfId="541" xr:uid="{00000000-0005-0000-0000-00001C020000}"/>
    <cellStyle name="Millares 32 2 3" xfId="542" xr:uid="{00000000-0005-0000-0000-00001D020000}"/>
    <cellStyle name="Millares 32 3" xfId="543" xr:uid="{00000000-0005-0000-0000-00001E020000}"/>
    <cellStyle name="Millares 32 3 2" xfId="544" xr:uid="{00000000-0005-0000-0000-00001F020000}"/>
    <cellStyle name="Millares 32 3 3" xfId="545" xr:uid="{00000000-0005-0000-0000-000020020000}"/>
    <cellStyle name="Millares 32 3 3 2" xfId="546" xr:uid="{00000000-0005-0000-0000-000021020000}"/>
    <cellStyle name="Millares 32 3 4" xfId="547" xr:uid="{00000000-0005-0000-0000-000022020000}"/>
    <cellStyle name="Millares 32 4" xfId="548" xr:uid="{00000000-0005-0000-0000-000023020000}"/>
    <cellStyle name="Millares 32 4 2" xfId="549" xr:uid="{00000000-0005-0000-0000-000024020000}"/>
    <cellStyle name="Millares 32 5" xfId="550" xr:uid="{00000000-0005-0000-0000-000025020000}"/>
    <cellStyle name="Millares 33" xfId="551" xr:uid="{00000000-0005-0000-0000-000026020000}"/>
    <cellStyle name="Millares 33 2" xfId="552" xr:uid="{00000000-0005-0000-0000-000027020000}"/>
    <cellStyle name="Millares 33 2 2" xfId="553" xr:uid="{00000000-0005-0000-0000-000028020000}"/>
    <cellStyle name="Millares 33 3" xfId="554" xr:uid="{00000000-0005-0000-0000-000029020000}"/>
    <cellStyle name="Millares 33 3 2" xfId="555" xr:uid="{00000000-0005-0000-0000-00002A020000}"/>
    <cellStyle name="Millares 33 3 2 2" xfId="556" xr:uid="{00000000-0005-0000-0000-00002B020000}"/>
    <cellStyle name="Millares 33 3 3" xfId="557" xr:uid="{00000000-0005-0000-0000-00002C020000}"/>
    <cellStyle name="Millares 33 4" xfId="558" xr:uid="{00000000-0005-0000-0000-00002D020000}"/>
    <cellStyle name="Millares 34" xfId="559" xr:uid="{00000000-0005-0000-0000-00002E020000}"/>
    <cellStyle name="Millares 34 2" xfId="560" xr:uid="{00000000-0005-0000-0000-00002F020000}"/>
    <cellStyle name="Millares 34 2 2" xfId="561" xr:uid="{00000000-0005-0000-0000-000030020000}"/>
    <cellStyle name="Millares 34 2 2 2" xfId="562" xr:uid="{00000000-0005-0000-0000-000031020000}"/>
    <cellStyle name="Millares 34 2 3" xfId="563" xr:uid="{00000000-0005-0000-0000-000032020000}"/>
    <cellStyle name="Millares 34 3" xfId="564" xr:uid="{00000000-0005-0000-0000-000033020000}"/>
    <cellStyle name="Millares 35" xfId="565" xr:uid="{00000000-0005-0000-0000-000034020000}"/>
    <cellStyle name="Millares 35 2" xfId="566" xr:uid="{00000000-0005-0000-0000-000035020000}"/>
    <cellStyle name="Millares 35 3" xfId="567" xr:uid="{00000000-0005-0000-0000-000036020000}"/>
    <cellStyle name="Millares 35 3 2" xfId="568" xr:uid="{00000000-0005-0000-0000-000037020000}"/>
    <cellStyle name="Millares 35 3 3" xfId="569" xr:uid="{00000000-0005-0000-0000-000038020000}"/>
    <cellStyle name="Millares 35 4" xfId="570" xr:uid="{00000000-0005-0000-0000-000039020000}"/>
    <cellStyle name="Millares 35 5" xfId="571" xr:uid="{00000000-0005-0000-0000-00003A020000}"/>
    <cellStyle name="Millares 35 5 2" xfId="572" xr:uid="{00000000-0005-0000-0000-00003B020000}"/>
    <cellStyle name="Millares 36" xfId="573" xr:uid="{00000000-0005-0000-0000-00003C020000}"/>
    <cellStyle name="Millares 36 2" xfId="574" xr:uid="{00000000-0005-0000-0000-00003D020000}"/>
    <cellStyle name="Millares 36 2 2" xfId="575" xr:uid="{00000000-0005-0000-0000-00003E020000}"/>
    <cellStyle name="Millares 36 3" xfId="576" xr:uid="{00000000-0005-0000-0000-00003F020000}"/>
    <cellStyle name="Millares 36 3 2" xfId="577" xr:uid="{00000000-0005-0000-0000-000040020000}"/>
    <cellStyle name="Millares 36 3 3" xfId="578" xr:uid="{00000000-0005-0000-0000-000041020000}"/>
    <cellStyle name="Millares 36 4" xfId="579" xr:uid="{00000000-0005-0000-0000-000042020000}"/>
    <cellStyle name="Millares 37" xfId="580" xr:uid="{00000000-0005-0000-0000-000043020000}"/>
    <cellStyle name="Millares 37 2" xfId="581" xr:uid="{00000000-0005-0000-0000-000044020000}"/>
    <cellStyle name="Millares 38" xfId="582" xr:uid="{00000000-0005-0000-0000-000045020000}"/>
    <cellStyle name="Millares 38 2" xfId="583" xr:uid="{00000000-0005-0000-0000-000046020000}"/>
    <cellStyle name="Millares 39" xfId="584" xr:uid="{00000000-0005-0000-0000-000047020000}"/>
    <cellStyle name="Millares 39 2" xfId="585" xr:uid="{00000000-0005-0000-0000-000048020000}"/>
    <cellStyle name="Millares 4" xfId="586" xr:uid="{00000000-0005-0000-0000-000049020000}"/>
    <cellStyle name="Millares 4 2" xfId="587" xr:uid="{00000000-0005-0000-0000-00004A020000}"/>
    <cellStyle name="Millares 4 2 2" xfId="588" xr:uid="{00000000-0005-0000-0000-00004B020000}"/>
    <cellStyle name="Millares 4 2 2 2" xfId="589" xr:uid="{00000000-0005-0000-0000-00004C020000}"/>
    <cellStyle name="Millares 4 2 2 3" xfId="590" xr:uid="{00000000-0005-0000-0000-00004D020000}"/>
    <cellStyle name="Millares 4 2 3" xfId="591" xr:uid="{00000000-0005-0000-0000-00004E020000}"/>
    <cellStyle name="Millares 4 2 4" xfId="592" xr:uid="{00000000-0005-0000-0000-00004F020000}"/>
    <cellStyle name="Millares 4 3" xfId="593" xr:uid="{00000000-0005-0000-0000-000050020000}"/>
    <cellStyle name="Millares 4 3 2" xfId="594" xr:uid="{00000000-0005-0000-0000-000051020000}"/>
    <cellStyle name="Millares 4 3 2 2" xfId="595" xr:uid="{00000000-0005-0000-0000-000052020000}"/>
    <cellStyle name="Millares 4 3 3" xfId="596" xr:uid="{00000000-0005-0000-0000-000053020000}"/>
    <cellStyle name="Millares 4 3 3 2" xfId="597" xr:uid="{00000000-0005-0000-0000-000054020000}"/>
    <cellStyle name="Millares 4 3 3 2 2" xfId="598" xr:uid="{00000000-0005-0000-0000-000055020000}"/>
    <cellStyle name="Millares 4 3 3 3" xfId="599" xr:uid="{00000000-0005-0000-0000-000056020000}"/>
    <cellStyle name="Millares 4 3 4" xfId="600" xr:uid="{00000000-0005-0000-0000-000057020000}"/>
    <cellStyle name="Millares 4 4" xfId="601" xr:uid="{00000000-0005-0000-0000-000058020000}"/>
    <cellStyle name="Millares 4 4 2" xfId="602" xr:uid="{00000000-0005-0000-0000-000059020000}"/>
    <cellStyle name="Millares 4 4 2 2" xfId="603" xr:uid="{00000000-0005-0000-0000-00005A020000}"/>
    <cellStyle name="Millares 4 4 3" xfId="604" xr:uid="{00000000-0005-0000-0000-00005B020000}"/>
    <cellStyle name="Millares 4 5" xfId="605" xr:uid="{00000000-0005-0000-0000-00005C020000}"/>
    <cellStyle name="Millares 4 6" xfId="606" xr:uid="{00000000-0005-0000-0000-00005D020000}"/>
    <cellStyle name="Millares 40" xfId="607" xr:uid="{00000000-0005-0000-0000-00005E020000}"/>
    <cellStyle name="Millares 40 2" xfId="608" xr:uid="{00000000-0005-0000-0000-00005F020000}"/>
    <cellStyle name="Millares 41" xfId="609" xr:uid="{00000000-0005-0000-0000-000060020000}"/>
    <cellStyle name="Millares 41 2" xfId="610" xr:uid="{00000000-0005-0000-0000-000061020000}"/>
    <cellStyle name="Millares 42" xfId="611" xr:uid="{00000000-0005-0000-0000-000062020000}"/>
    <cellStyle name="Millares 42 2" xfId="612" xr:uid="{00000000-0005-0000-0000-000063020000}"/>
    <cellStyle name="Millares 43" xfId="613" xr:uid="{00000000-0005-0000-0000-000064020000}"/>
    <cellStyle name="Millares 43 2" xfId="614" xr:uid="{00000000-0005-0000-0000-000065020000}"/>
    <cellStyle name="Millares 44" xfId="615" xr:uid="{00000000-0005-0000-0000-000066020000}"/>
    <cellStyle name="Millares 44 2" xfId="616" xr:uid="{00000000-0005-0000-0000-000067020000}"/>
    <cellStyle name="Millares 45" xfId="617" xr:uid="{00000000-0005-0000-0000-000068020000}"/>
    <cellStyle name="Millares 45 2" xfId="618" xr:uid="{00000000-0005-0000-0000-000069020000}"/>
    <cellStyle name="Millares 46" xfId="619" xr:uid="{00000000-0005-0000-0000-00006A020000}"/>
    <cellStyle name="Millares 46 2" xfId="620" xr:uid="{00000000-0005-0000-0000-00006B020000}"/>
    <cellStyle name="Millares 47" xfId="621" xr:uid="{00000000-0005-0000-0000-00006C020000}"/>
    <cellStyle name="Millares 47 2" xfId="622" xr:uid="{00000000-0005-0000-0000-00006D020000}"/>
    <cellStyle name="Millares 48" xfId="623" xr:uid="{00000000-0005-0000-0000-00006E020000}"/>
    <cellStyle name="Millares 48 2" xfId="624" xr:uid="{00000000-0005-0000-0000-00006F020000}"/>
    <cellStyle name="Millares 49" xfId="625" xr:uid="{00000000-0005-0000-0000-000070020000}"/>
    <cellStyle name="Millares 49 2" xfId="626" xr:uid="{00000000-0005-0000-0000-000071020000}"/>
    <cellStyle name="Millares 5" xfId="627" xr:uid="{00000000-0005-0000-0000-000072020000}"/>
    <cellStyle name="Millares 5 2" xfId="628" xr:uid="{00000000-0005-0000-0000-000073020000}"/>
    <cellStyle name="Millares 5 2 2" xfId="629" xr:uid="{00000000-0005-0000-0000-000074020000}"/>
    <cellStyle name="Millares 5 3" xfId="630" xr:uid="{00000000-0005-0000-0000-000075020000}"/>
    <cellStyle name="Millares 50" xfId="631" xr:uid="{00000000-0005-0000-0000-000076020000}"/>
    <cellStyle name="Millares 50 2" xfId="632" xr:uid="{00000000-0005-0000-0000-000077020000}"/>
    <cellStyle name="Millares 51" xfId="633" xr:uid="{00000000-0005-0000-0000-000078020000}"/>
    <cellStyle name="Millares 51 2" xfId="634" xr:uid="{00000000-0005-0000-0000-000079020000}"/>
    <cellStyle name="Millares 52" xfId="635" xr:uid="{00000000-0005-0000-0000-00007A020000}"/>
    <cellStyle name="Millares 52 2" xfId="636" xr:uid="{00000000-0005-0000-0000-00007B020000}"/>
    <cellStyle name="Millares 53" xfId="637" xr:uid="{00000000-0005-0000-0000-00007C020000}"/>
    <cellStyle name="Millares 53 2" xfId="638" xr:uid="{00000000-0005-0000-0000-00007D020000}"/>
    <cellStyle name="Millares 54" xfId="639" xr:uid="{00000000-0005-0000-0000-00007E020000}"/>
    <cellStyle name="Millares 54 2" xfId="640" xr:uid="{00000000-0005-0000-0000-00007F020000}"/>
    <cellStyle name="Millares 55" xfId="641" xr:uid="{00000000-0005-0000-0000-000080020000}"/>
    <cellStyle name="Millares 55 2" xfId="642" xr:uid="{00000000-0005-0000-0000-000081020000}"/>
    <cellStyle name="Millares 56" xfId="643" xr:uid="{00000000-0005-0000-0000-000082020000}"/>
    <cellStyle name="Millares 56 2" xfId="644" xr:uid="{00000000-0005-0000-0000-000083020000}"/>
    <cellStyle name="Millares 57" xfId="645" xr:uid="{00000000-0005-0000-0000-000084020000}"/>
    <cellStyle name="Millares 57 2" xfId="646" xr:uid="{00000000-0005-0000-0000-000085020000}"/>
    <cellStyle name="Millares 58" xfId="647" xr:uid="{00000000-0005-0000-0000-000086020000}"/>
    <cellStyle name="Millares 58 2" xfId="648" xr:uid="{00000000-0005-0000-0000-000087020000}"/>
    <cellStyle name="Millares 59" xfId="649" xr:uid="{00000000-0005-0000-0000-000088020000}"/>
    <cellStyle name="Millares 59 2" xfId="650" xr:uid="{00000000-0005-0000-0000-000089020000}"/>
    <cellStyle name="Millares 6" xfId="651" xr:uid="{00000000-0005-0000-0000-00008A020000}"/>
    <cellStyle name="Millares 6 2" xfId="652" xr:uid="{00000000-0005-0000-0000-00008B020000}"/>
    <cellStyle name="Millares 60" xfId="653" xr:uid="{00000000-0005-0000-0000-00008C020000}"/>
    <cellStyle name="Millares 60 2" xfId="654" xr:uid="{00000000-0005-0000-0000-00008D020000}"/>
    <cellStyle name="Millares 61" xfId="655" xr:uid="{00000000-0005-0000-0000-00008E020000}"/>
    <cellStyle name="Millares 61 2" xfId="656" xr:uid="{00000000-0005-0000-0000-00008F020000}"/>
    <cellStyle name="Millares 62" xfId="657" xr:uid="{00000000-0005-0000-0000-000090020000}"/>
    <cellStyle name="Millares 62 2" xfId="658" xr:uid="{00000000-0005-0000-0000-000091020000}"/>
    <cellStyle name="Millares 63" xfId="659" xr:uid="{00000000-0005-0000-0000-000092020000}"/>
    <cellStyle name="Millares 63 2" xfId="660" xr:uid="{00000000-0005-0000-0000-000093020000}"/>
    <cellStyle name="Millares 64" xfId="661" xr:uid="{00000000-0005-0000-0000-000094020000}"/>
    <cellStyle name="Millares 64 2" xfId="662" xr:uid="{00000000-0005-0000-0000-000095020000}"/>
    <cellStyle name="Millares 65" xfId="663" xr:uid="{00000000-0005-0000-0000-000096020000}"/>
    <cellStyle name="Millares 65 2" xfId="664" xr:uid="{00000000-0005-0000-0000-000097020000}"/>
    <cellStyle name="Millares 66" xfId="665" xr:uid="{00000000-0005-0000-0000-000098020000}"/>
    <cellStyle name="Millares 66 2" xfId="666" xr:uid="{00000000-0005-0000-0000-000099020000}"/>
    <cellStyle name="Millares 67" xfId="667" xr:uid="{00000000-0005-0000-0000-00009A020000}"/>
    <cellStyle name="Millares 68" xfId="668" xr:uid="{00000000-0005-0000-0000-00009B020000}"/>
    <cellStyle name="Millares 69" xfId="669" xr:uid="{00000000-0005-0000-0000-00009C020000}"/>
    <cellStyle name="Millares 7" xfId="670" xr:uid="{00000000-0005-0000-0000-00009D020000}"/>
    <cellStyle name="Millares 7 2" xfId="671" xr:uid="{00000000-0005-0000-0000-00009E020000}"/>
    <cellStyle name="Millares 70" xfId="672" xr:uid="{00000000-0005-0000-0000-00009F020000}"/>
    <cellStyle name="Millares 71" xfId="673" xr:uid="{00000000-0005-0000-0000-0000A0020000}"/>
    <cellStyle name="Millares 71 2" xfId="674" xr:uid="{00000000-0005-0000-0000-0000A1020000}"/>
    <cellStyle name="Millares 72" xfId="675" xr:uid="{00000000-0005-0000-0000-0000A2020000}"/>
    <cellStyle name="Millares 73" xfId="676" xr:uid="{00000000-0005-0000-0000-0000A3020000}"/>
    <cellStyle name="Millares 74" xfId="677" xr:uid="{00000000-0005-0000-0000-0000A4020000}"/>
    <cellStyle name="Millares 75" xfId="678" xr:uid="{00000000-0005-0000-0000-0000A5020000}"/>
    <cellStyle name="Millares 76" xfId="679" xr:uid="{00000000-0005-0000-0000-0000A6020000}"/>
    <cellStyle name="Millares 77" xfId="680" xr:uid="{00000000-0005-0000-0000-0000A7020000}"/>
    <cellStyle name="Millares 78" xfId="681" xr:uid="{00000000-0005-0000-0000-0000A8020000}"/>
    <cellStyle name="Millares 79" xfId="682" xr:uid="{00000000-0005-0000-0000-0000A9020000}"/>
    <cellStyle name="Millares 8" xfId="683" xr:uid="{00000000-0005-0000-0000-0000AA020000}"/>
    <cellStyle name="Millares 8 2" xfId="684" xr:uid="{00000000-0005-0000-0000-0000AB020000}"/>
    <cellStyle name="Millares 8 3" xfId="685" xr:uid="{00000000-0005-0000-0000-0000AC020000}"/>
    <cellStyle name="Millares 80" xfId="686" xr:uid="{00000000-0005-0000-0000-0000AD020000}"/>
    <cellStyle name="Millares 81" xfId="687" xr:uid="{00000000-0005-0000-0000-0000AE020000}"/>
    <cellStyle name="Millares 82" xfId="688" xr:uid="{00000000-0005-0000-0000-0000AF020000}"/>
    <cellStyle name="Millares 83" xfId="689" xr:uid="{00000000-0005-0000-0000-0000B0020000}"/>
    <cellStyle name="Millares 84" xfId="690" xr:uid="{00000000-0005-0000-0000-0000B1020000}"/>
    <cellStyle name="Millares 85" xfId="691" xr:uid="{00000000-0005-0000-0000-0000B2020000}"/>
    <cellStyle name="Millares 86" xfId="692" xr:uid="{00000000-0005-0000-0000-0000B3020000}"/>
    <cellStyle name="Millares 87" xfId="693" xr:uid="{00000000-0005-0000-0000-0000B4020000}"/>
    <cellStyle name="Millares 88" xfId="694" xr:uid="{00000000-0005-0000-0000-0000B5020000}"/>
    <cellStyle name="Millares 89" xfId="695" xr:uid="{00000000-0005-0000-0000-0000B6020000}"/>
    <cellStyle name="Millares 9" xfId="696" xr:uid="{00000000-0005-0000-0000-0000B7020000}"/>
    <cellStyle name="Millares 9 2" xfId="697" xr:uid="{00000000-0005-0000-0000-0000B8020000}"/>
    <cellStyle name="Millares 90" xfId="698" xr:uid="{00000000-0005-0000-0000-0000B9020000}"/>
    <cellStyle name="Millares 91" xfId="699" xr:uid="{00000000-0005-0000-0000-0000BA020000}"/>
    <cellStyle name="Millares 92" xfId="700" xr:uid="{00000000-0005-0000-0000-0000BB020000}"/>
    <cellStyle name="Millares 93" xfId="701" xr:uid="{00000000-0005-0000-0000-0000BC020000}"/>
    <cellStyle name="Millares 94" xfId="702" xr:uid="{00000000-0005-0000-0000-0000BD020000}"/>
    <cellStyle name="Millares 95" xfId="703" xr:uid="{00000000-0005-0000-0000-0000BE020000}"/>
    <cellStyle name="Millares 96" xfId="704" xr:uid="{00000000-0005-0000-0000-0000BF020000}"/>
    <cellStyle name="Millares 97" xfId="705" xr:uid="{00000000-0005-0000-0000-0000C0020000}"/>
    <cellStyle name="Millares 98" xfId="706" xr:uid="{00000000-0005-0000-0000-0000C1020000}"/>
    <cellStyle name="Millares 99" xfId="707" xr:uid="{00000000-0005-0000-0000-0000C2020000}"/>
    <cellStyle name="Moneda [0]" xfId="801" builtinId="7"/>
    <cellStyle name="MSTRStyle.Todos.c12_2b06fa68-842c-42c9-9413-3aaeaed1f795" xfId="708" xr:uid="{00000000-0005-0000-0000-0000C3020000}"/>
    <cellStyle name="MSTRStyle.Todos.c13_ce950d47-dc16-4f9d-9396-26eeca531506" xfId="709" xr:uid="{00000000-0005-0000-0000-0000C4020000}"/>
    <cellStyle name="MSTRStyle.Todos.c14_be21d8a1-14a1-4a58-aa3b-339fb5cf5806" xfId="710" xr:uid="{00000000-0005-0000-0000-0000C5020000}"/>
    <cellStyle name="MSTRStyle.Todos.c2_b7601d66-34e9-48fa-baf0-8a0b6d48a513" xfId="711" xr:uid="{00000000-0005-0000-0000-0000C6020000}"/>
    <cellStyle name="MSTRStyle.Todos.c4_7922024a-8654-453e-a46f-ab45b0471aa6" xfId="712" xr:uid="{00000000-0005-0000-0000-0000C7020000}"/>
    <cellStyle name="MSTRStyle.Todos.c7_0f39ee87-2b09-434b-a57f-11b8262e8140" xfId="713" xr:uid="{00000000-0005-0000-0000-0000C8020000}"/>
    <cellStyle name="MSTRStyle.Todos.c8_d1c63885-8081-4131-b2b3-fcc605c3fb40" xfId="714" xr:uid="{00000000-0005-0000-0000-0000C9020000}"/>
    <cellStyle name="Neutral" xfId="715" builtinId="28" customBuiltin="1"/>
    <cellStyle name="Neutral 2" xfId="716" xr:uid="{00000000-0005-0000-0000-0000CB020000}"/>
    <cellStyle name="Neutral 2 2" xfId="717" xr:uid="{00000000-0005-0000-0000-0000CC020000}"/>
    <cellStyle name="Normal" xfId="0" builtinId="0"/>
    <cellStyle name="Normal 2" xfId="800" xr:uid="{2747B85A-A2F3-4A2F-BFDB-8993F4CECB7E}"/>
    <cellStyle name="Normal 2 2" xfId="718" xr:uid="{00000000-0005-0000-0000-0000CE020000}"/>
    <cellStyle name="Normal 2 2 2" xfId="719" xr:uid="{00000000-0005-0000-0000-0000CF020000}"/>
    <cellStyle name="Normal 2 3" xfId="720" xr:uid="{00000000-0005-0000-0000-0000D0020000}"/>
    <cellStyle name="Normal 2 4" xfId="721" xr:uid="{00000000-0005-0000-0000-0000D1020000}"/>
    <cellStyle name="Normal 2 4 2" xfId="722" xr:uid="{00000000-0005-0000-0000-0000D2020000}"/>
    <cellStyle name="Normal 2 5" xfId="723" xr:uid="{00000000-0005-0000-0000-0000D3020000}"/>
    <cellStyle name="Normal 2 5 2" xfId="724" xr:uid="{00000000-0005-0000-0000-0000D4020000}"/>
    <cellStyle name="Normal 2 6" xfId="725" xr:uid="{00000000-0005-0000-0000-0000D5020000}"/>
    <cellStyle name="Normal 2 6 2" xfId="726" xr:uid="{00000000-0005-0000-0000-0000D6020000}"/>
    <cellStyle name="Normal 3 2" xfId="727" xr:uid="{00000000-0005-0000-0000-0000D7020000}"/>
    <cellStyle name="Normal 3 3" xfId="728" xr:uid="{00000000-0005-0000-0000-0000D8020000}"/>
    <cellStyle name="Normal 3 3 2" xfId="729" xr:uid="{00000000-0005-0000-0000-0000D9020000}"/>
    <cellStyle name="Normal 3 4" xfId="730" xr:uid="{00000000-0005-0000-0000-0000DA020000}"/>
    <cellStyle name="Normal 3 4 2" xfId="731" xr:uid="{00000000-0005-0000-0000-0000DB020000}"/>
    <cellStyle name="Normal 4 2" xfId="732" xr:uid="{00000000-0005-0000-0000-0000DC020000}"/>
    <cellStyle name="Normal 4 2 2" xfId="733" xr:uid="{00000000-0005-0000-0000-0000DD020000}"/>
    <cellStyle name="Normal 4 2 3" xfId="734" xr:uid="{00000000-0005-0000-0000-0000DE020000}"/>
    <cellStyle name="Normal 4 2 3 2" xfId="735" xr:uid="{00000000-0005-0000-0000-0000DF020000}"/>
    <cellStyle name="Normal 4 3" xfId="736" xr:uid="{00000000-0005-0000-0000-0000E0020000}"/>
    <cellStyle name="Normal 4 4" xfId="737" xr:uid="{00000000-0005-0000-0000-0000E1020000}"/>
    <cellStyle name="Normal 4 4 2" xfId="738" xr:uid="{00000000-0005-0000-0000-0000E2020000}"/>
    <cellStyle name="Normal 5 2" xfId="739" xr:uid="{00000000-0005-0000-0000-0000E3020000}"/>
    <cellStyle name="Normal 57" xfId="740" xr:uid="{00000000-0005-0000-0000-0000E4020000}"/>
    <cellStyle name="Normal 58" xfId="741" xr:uid="{00000000-0005-0000-0000-0000E5020000}"/>
    <cellStyle name="Normal_12" xfId="742" xr:uid="{00000000-0005-0000-0000-0000E6020000}"/>
    <cellStyle name="Normal_14" xfId="743" xr:uid="{00000000-0005-0000-0000-0000E7020000}"/>
    <cellStyle name="Normal_15" xfId="744" xr:uid="{00000000-0005-0000-0000-0000E8020000}"/>
    <cellStyle name="Normal_15_1" xfId="745" xr:uid="{00000000-0005-0000-0000-0000E9020000}"/>
    <cellStyle name="Normal_18" xfId="746" xr:uid="{00000000-0005-0000-0000-0000EA020000}"/>
    <cellStyle name="Normal_20" xfId="747" xr:uid="{00000000-0005-0000-0000-0000EB020000}"/>
    <cellStyle name="Normal_21_1" xfId="748" xr:uid="{00000000-0005-0000-0000-0000EC020000}"/>
    <cellStyle name="Normal_22_1" xfId="749" xr:uid="{00000000-0005-0000-0000-0000ED020000}"/>
    <cellStyle name="Normal_23_1" xfId="750" xr:uid="{00000000-0005-0000-0000-0000EE020000}"/>
    <cellStyle name="Normal_24_1" xfId="751" xr:uid="{00000000-0005-0000-0000-0000EF020000}"/>
    <cellStyle name="Normal_25" xfId="752" xr:uid="{00000000-0005-0000-0000-0000F0020000}"/>
    <cellStyle name="Normal_25_1" xfId="753" xr:uid="{00000000-0005-0000-0000-0000F1020000}"/>
    <cellStyle name="Normal_26_1" xfId="754" xr:uid="{00000000-0005-0000-0000-0000F2020000}"/>
    <cellStyle name="Normal_28_1" xfId="755" xr:uid="{00000000-0005-0000-0000-0000F3020000}"/>
    <cellStyle name="Normal_35" xfId="756" xr:uid="{00000000-0005-0000-0000-0000F4020000}"/>
    <cellStyle name="Normal_36" xfId="757" xr:uid="{00000000-0005-0000-0000-0000F5020000}"/>
    <cellStyle name="Normal_36_1" xfId="758" xr:uid="{00000000-0005-0000-0000-0000F6020000}"/>
    <cellStyle name="Normal_Hoja1_1" xfId="759" xr:uid="{00000000-0005-0000-0000-0000F9020000}"/>
    <cellStyle name="Normal_Hoja2" xfId="760" xr:uid="{00000000-0005-0000-0000-0000FA020000}"/>
    <cellStyle name="Notas 2" xfId="761" xr:uid="{00000000-0005-0000-0000-0000FB020000}"/>
    <cellStyle name="Notas 2 2" xfId="762" xr:uid="{00000000-0005-0000-0000-0000FC020000}"/>
    <cellStyle name="Notas 2 3" xfId="763" xr:uid="{00000000-0005-0000-0000-0000FD020000}"/>
    <cellStyle name="Notas 3" xfId="764" xr:uid="{00000000-0005-0000-0000-0000FE020000}"/>
    <cellStyle name="Note" xfId="765" xr:uid="{00000000-0005-0000-0000-0000FF020000}"/>
    <cellStyle name="Output" xfId="766" xr:uid="{00000000-0005-0000-0000-000000030000}"/>
    <cellStyle name="Porcentual 2" xfId="767" xr:uid="{00000000-0005-0000-0000-000001030000}"/>
    <cellStyle name="Punto" xfId="768" xr:uid="{00000000-0005-0000-0000-000002030000}"/>
    <cellStyle name="Punto0" xfId="769" xr:uid="{00000000-0005-0000-0000-000003030000}"/>
    <cellStyle name="Salida" xfId="770" builtinId="21" customBuiltin="1"/>
    <cellStyle name="Salida 2" xfId="771" xr:uid="{00000000-0005-0000-0000-000005030000}"/>
    <cellStyle name="Salida 2 2" xfId="772" xr:uid="{00000000-0005-0000-0000-000006030000}"/>
    <cellStyle name="SAPBEXaggItem" xfId="773" xr:uid="{00000000-0005-0000-0000-000007030000}"/>
    <cellStyle name="SAPBEXchaText" xfId="774" xr:uid="{00000000-0005-0000-0000-000008030000}"/>
    <cellStyle name="SAPBEXstdData" xfId="775" xr:uid="{00000000-0005-0000-0000-000009030000}"/>
    <cellStyle name="SAPBEXstdItem" xfId="776" xr:uid="{00000000-0005-0000-0000-00000A030000}"/>
    <cellStyle name="SAPBEXstdItemX" xfId="777" xr:uid="{00000000-0005-0000-0000-00000B030000}"/>
    <cellStyle name="Texto de advertencia" xfId="778" builtinId="11" customBuiltin="1"/>
    <cellStyle name="Texto de advertencia 2" xfId="779" xr:uid="{00000000-0005-0000-0000-00000D030000}"/>
    <cellStyle name="Texto de advertencia 2 2" xfId="780" xr:uid="{00000000-0005-0000-0000-00000E030000}"/>
    <cellStyle name="Texto explicativo" xfId="781" builtinId="53" customBuiltin="1"/>
    <cellStyle name="Texto explicativo 2" xfId="782" xr:uid="{00000000-0005-0000-0000-000010030000}"/>
    <cellStyle name="Title" xfId="783" xr:uid="{00000000-0005-0000-0000-000011030000}"/>
    <cellStyle name="Título" xfId="784" builtinId="15" customBuiltin="1"/>
    <cellStyle name="Título 1 2" xfId="785" xr:uid="{00000000-0005-0000-0000-000013030000}"/>
    <cellStyle name="Título 1 2 2" xfId="786" xr:uid="{00000000-0005-0000-0000-000014030000}"/>
    <cellStyle name="Título 2" xfId="787" builtinId="17" customBuiltin="1"/>
    <cellStyle name="Título 2 2" xfId="788" xr:uid="{00000000-0005-0000-0000-000016030000}"/>
    <cellStyle name="Título 2 2 2" xfId="789" xr:uid="{00000000-0005-0000-0000-000017030000}"/>
    <cellStyle name="Título 3" xfId="790" builtinId="18" customBuiltin="1"/>
    <cellStyle name="Título 3 2" xfId="791" xr:uid="{00000000-0005-0000-0000-000019030000}"/>
    <cellStyle name="Título 3 2 2" xfId="792" xr:uid="{00000000-0005-0000-0000-00001A030000}"/>
    <cellStyle name="Título 4" xfId="793" xr:uid="{00000000-0005-0000-0000-00001B030000}"/>
    <cellStyle name="Título de hoja" xfId="794" xr:uid="{00000000-0005-0000-0000-00001C030000}"/>
    <cellStyle name="Total" xfId="795" builtinId="25" customBuiltin="1"/>
    <cellStyle name="Total 2" xfId="796" xr:uid="{00000000-0005-0000-0000-00001E030000}"/>
    <cellStyle name="Total 2 2" xfId="797" xr:uid="{00000000-0005-0000-0000-00001F030000}"/>
    <cellStyle name="Warning Text" xfId="798" xr:uid="{00000000-0005-0000-0000-00002003000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medium">
          <color theme="6" tint="-0.24994659260841701"/>
        </left>
        <right style="medium">
          <color theme="6" tint="-0.24994659260841701"/>
        </right>
        <top style="medium">
          <color theme="6" tint="-0.24994659260841701"/>
        </top>
        <bottom style="medium">
          <color theme="6" tint="-0.24994659260841701"/>
        </bottom>
      </border>
    </dxf>
    <dxf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</border>
    </dxf>
  </dxfs>
  <tableStyles count="4" defaultTableStyle="TableStyleMedium9" defaultPivotStyle="PivotStyleLight16">
    <tableStyle name="Estilo de tabla dinámica 1" table="0" count="0" xr9:uid="{00000000-0011-0000-FFFF-FFFF00000000}"/>
    <tableStyle name="Estilo de tabla dinámica 2" table="0" count="1" xr9:uid="{00000000-0011-0000-FFFF-FFFF01000000}">
      <tableStyleElement type="wholeTable" dxfId="2"/>
    </tableStyle>
    <tableStyle name="Estilo de tabla dinámica 3" table="0" count="1" xr9:uid="{00000000-0011-0000-FFFF-FFFF02000000}">
      <tableStyleElement type="wholeTable" dxfId="1"/>
    </tableStyle>
    <tableStyle name="Estilo de tabla dinámica 4" table="0" count="1" xr9:uid="{00000000-0011-0000-FFFF-FFFF03000000}">
      <tableStyleElement type="lastColumn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B115"/>
  <sheetViews>
    <sheetView tabSelected="1" zoomScale="89" zoomScaleNormal="89" workbookViewId="0"/>
  </sheetViews>
  <sheetFormatPr baseColWidth="10" defaultColWidth="11.42578125" defaultRowHeight="21.75" customHeight="1" x14ac:dyDescent="0.2"/>
  <cols>
    <col min="1" max="1" width="117.7109375" style="183" customWidth="1"/>
    <col min="2" max="2" width="11.42578125" style="504" customWidth="1"/>
    <col min="3" max="16384" width="11.42578125" style="183"/>
  </cols>
  <sheetData>
    <row r="3" spans="1:2" ht="21.75" customHeight="1" x14ac:dyDescent="0.2">
      <c r="A3" s="503" t="s">
        <v>473</v>
      </c>
    </row>
    <row r="4" spans="1:2" ht="21.75" customHeight="1" x14ac:dyDescent="0.2">
      <c r="A4" s="504" t="s">
        <v>92</v>
      </c>
      <c r="B4" s="509" t="s">
        <v>215</v>
      </c>
    </row>
    <row r="5" spans="1:2" ht="21.75" customHeight="1" x14ac:dyDescent="0.2">
      <c r="A5" s="504" t="s">
        <v>63</v>
      </c>
      <c r="B5" s="504" t="s">
        <v>215</v>
      </c>
    </row>
    <row r="6" spans="1:2" ht="21.75" customHeight="1" x14ac:dyDescent="0.2">
      <c r="A6" s="504" t="s">
        <v>97</v>
      </c>
      <c r="B6" s="504" t="s">
        <v>215</v>
      </c>
    </row>
    <row r="7" spans="1:2" ht="21.75" customHeight="1" x14ac:dyDescent="0.2">
      <c r="A7" s="504" t="s">
        <v>81</v>
      </c>
      <c r="B7" s="504" t="s">
        <v>216</v>
      </c>
    </row>
    <row r="8" spans="1:2" ht="21.75" customHeight="1" x14ac:dyDescent="0.2">
      <c r="A8" s="505" t="s">
        <v>270</v>
      </c>
      <c r="B8" s="504" t="s">
        <v>216</v>
      </c>
    </row>
    <row r="9" spans="1:2" ht="21.75" customHeight="1" x14ac:dyDescent="0.2">
      <c r="A9" s="505" t="s">
        <v>326</v>
      </c>
      <c r="B9" s="504" t="s">
        <v>216</v>
      </c>
    </row>
    <row r="10" spans="1:2" ht="21.75" customHeight="1" x14ac:dyDescent="0.2">
      <c r="A10" s="505" t="s">
        <v>271</v>
      </c>
      <c r="B10" s="504" t="s">
        <v>216</v>
      </c>
    </row>
    <row r="12" spans="1:2" ht="21.75" customHeight="1" x14ac:dyDescent="0.2">
      <c r="A12" s="503" t="s">
        <v>474</v>
      </c>
    </row>
    <row r="13" spans="1:2" ht="21.75" customHeight="1" x14ac:dyDescent="0.2">
      <c r="A13" s="504" t="s">
        <v>248</v>
      </c>
      <c r="B13" s="504" t="s">
        <v>217</v>
      </c>
    </row>
    <row r="14" spans="1:2" ht="21.75" customHeight="1" x14ac:dyDescent="0.2">
      <c r="A14" s="504" t="s">
        <v>63</v>
      </c>
      <c r="B14" s="504" t="s">
        <v>217</v>
      </c>
    </row>
    <row r="15" spans="1:2" ht="21.75" customHeight="1" x14ac:dyDescent="0.2">
      <c r="A15" s="504" t="s">
        <v>475</v>
      </c>
      <c r="B15" s="504" t="s">
        <v>218</v>
      </c>
    </row>
    <row r="16" spans="1:2" ht="21.75" customHeight="1" x14ac:dyDescent="0.2">
      <c r="A16" s="504" t="s">
        <v>476</v>
      </c>
      <c r="B16" s="504" t="s">
        <v>218</v>
      </c>
    </row>
    <row r="17" spans="1:2" ht="21.75" customHeight="1" x14ac:dyDescent="0.2">
      <c r="A17" s="504" t="s">
        <v>477</v>
      </c>
      <c r="B17" s="504" t="s">
        <v>218</v>
      </c>
    </row>
    <row r="19" spans="1:2" ht="21.75" customHeight="1" x14ac:dyDescent="0.2">
      <c r="A19" s="503" t="s">
        <v>478</v>
      </c>
    </row>
    <row r="20" spans="1:2" ht="21.75" customHeight="1" x14ac:dyDescent="0.2">
      <c r="A20" s="504" t="s">
        <v>77</v>
      </c>
      <c r="B20" s="504" t="s">
        <v>219</v>
      </c>
    </row>
    <row r="21" spans="1:2" ht="21.75" customHeight="1" x14ac:dyDescent="0.2">
      <c r="A21" s="504" t="s">
        <v>152</v>
      </c>
      <c r="B21" s="504" t="s">
        <v>220</v>
      </c>
    </row>
    <row r="22" spans="1:2" ht="21.75" customHeight="1" x14ac:dyDescent="0.2">
      <c r="A22" s="505" t="s">
        <v>272</v>
      </c>
      <c r="B22" s="504" t="s">
        <v>220</v>
      </c>
    </row>
    <row r="23" spans="1:2" ht="21.75" customHeight="1" x14ac:dyDescent="0.2">
      <c r="A23" s="505" t="s">
        <v>273</v>
      </c>
      <c r="B23" s="504" t="s">
        <v>220</v>
      </c>
    </row>
    <row r="24" spans="1:2" ht="21.75" customHeight="1" x14ac:dyDescent="0.2">
      <c r="A24" s="504" t="s">
        <v>171</v>
      </c>
      <c r="B24" s="504" t="s">
        <v>221</v>
      </c>
    </row>
    <row r="25" spans="1:2" ht="21.75" customHeight="1" x14ac:dyDescent="0.2">
      <c r="A25" s="505" t="s">
        <v>275</v>
      </c>
      <c r="B25" s="504" t="s">
        <v>221</v>
      </c>
    </row>
    <row r="26" spans="1:2" ht="21.75" customHeight="1" x14ac:dyDescent="0.2">
      <c r="A26" s="505" t="s">
        <v>276</v>
      </c>
      <c r="B26" s="504" t="s">
        <v>222</v>
      </c>
    </row>
    <row r="27" spans="1:2" ht="21.75" customHeight="1" x14ac:dyDescent="0.2">
      <c r="A27" s="505" t="s">
        <v>277</v>
      </c>
      <c r="B27" s="504" t="s">
        <v>223</v>
      </c>
    </row>
    <row r="28" spans="1:2" ht="21.75" customHeight="1" x14ac:dyDescent="0.2">
      <c r="A28" s="505" t="s">
        <v>278</v>
      </c>
      <c r="B28" s="504" t="s">
        <v>224</v>
      </c>
    </row>
    <row r="29" spans="1:2" ht="21.75" customHeight="1" x14ac:dyDescent="0.2">
      <c r="A29" s="506"/>
    </row>
    <row r="30" spans="1:2" ht="21.75" customHeight="1" x14ac:dyDescent="0.2">
      <c r="A30" s="503" t="s">
        <v>479</v>
      </c>
    </row>
    <row r="31" spans="1:2" ht="21.75" customHeight="1" x14ac:dyDescent="0.2">
      <c r="A31" s="504" t="s">
        <v>174</v>
      </c>
      <c r="B31" s="504" t="s">
        <v>225</v>
      </c>
    </row>
    <row r="32" spans="1:2" ht="21.75" customHeight="1" x14ac:dyDescent="0.2">
      <c r="A32" s="505" t="s">
        <v>283</v>
      </c>
      <c r="B32" s="504" t="s">
        <v>225</v>
      </c>
    </row>
    <row r="33" spans="1:2" ht="21.75" customHeight="1" x14ac:dyDescent="0.2">
      <c r="A33" s="505" t="s">
        <v>284</v>
      </c>
      <c r="B33" s="504" t="s">
        <v>225</v>
      </c>
    </row>
    <row r="34" spans="1:2" ht="21.75" customHeight="1" x14ac:dyDescent="0.2">
      <c r="A34" s="504" t="s">
        <v>173</v>
      </c>
      <c r="B34" s="504" t="s">
        <v>226</v>
      </c>
    </row>
    <row r="35" spans="1:2" ht="21.75" customHeight="1" x14ac:dyDescent="0.2">
      <c r="A35" s="505" t="s">
        <v>249</v>
      </c>
      <c r="B35" s="504" t="s">
        <v>226</v>
      </c>
    </row>
    <row r="36" spans="1:2" ht="21.75" customHeight="1" x14ac:dyDescent="0.2">
      <c r="A36" s="505" t="s">
        <v>250</v>
      </c>
      <c r="B36" s="504" t="s">
        <v>227</v>
      </c>
    </row>
    <row r="37" spans="1:2" ht="21.75" customHeight="1" x14ac:dyDescent="0.2">
      <c r="A37" s="505" t="s">
        <v>480</v>
      </c>
    </row>
    <row r="38" spans="1:2" ht="21.75" customHeight="1" x14ac:dyDescent="0.2">
      <c r="A38" s="505" t="s">
        <v>106</v>
      </c>
      <c r="B38" s="504" t="s">
        <v>228</v>
      </c>
    </row>
    <row r="39" spans="1:2" ht="21.75" customHeight="1" x14ac:dyDescent="0.2">
      <c r="A39" s="505" t="s">
        <v>107</v>
      </c>
      <c r="B39" s="504" t="s">
        <v>229</v>
      </c>
    </row>
    <row r="40" spans="1:2" ht="21.75" customHeight="1" x14ac:dyDescent="0.2">
      <c r="A40" s="505" t="s">
        <v>108</v>
      </c>
      <c r="B40" s="504" t="s">
        <v>230</v>
      </c>
    </row>
    <row r="41" spans="1:2" ht="21.75" customHeight="1" x14ac:dyDescent="0.2">
      <c r="A41" s="505" t="s">
        <v>109</v>
      </c>
      <c r="B41" s="504" t="s">
        <v>231</v>
      </c>
    </row>
    <row r="42" spans="1:2" ht="21.75" customHeight="1" x14ac:dyDescent="0.2">
      <c r="A42" s="505" t="s">
        <v>110</v>
      </c>
      <c r="B42" s="504" t="s">
        <v>232</v>
      </c>
    </row>
    <row r="43" spans="1:2" ht="21.75" customHeight="1" x14ac:dyDescent="0.2">
      <c r="A43" s="505" t="s">
        <v>111</v>
      </c>
      <c r="B43" s="504" t="s">
        <v>233</v>
      </c>
    </row>
    <row r="44" spans="1:2" ht="21.75" customHeight="1" x14ac:dyDescent="0.2">
      <c r="A44" s="504" t="s">
        <v>172</v>
      </c>
    </row>
    <row r="45" spans="1:2" ht="21.75" customHeight="1" x14ac:dyDescent="0.2">
      <c r="A45" s="505" t="s">
        <v>249</v>
      </c>
      <c r="B45" s="504" t="s">
        <v>234</v>
      </c>
    </row>
    <row r="46" spans="1:2" ht="21.75" customHeight="1" x14ac:dyDescent="0.2">
      <c r="A46" s="505" t="s">
        <v>269</v>
      </c>
      <c r="B46" s="504" t="s">
        <v>235</v>
      </c>
    </row>
    <row r="47" spans="1:2" ht="21.75" customHeight="1" x14ac:dyDescent="0.2">
      <c r="A47" s="505" t="s">
        <v>268</v>
      </c>
    </row>
    <row r="48" spans="1:2" ht="21.75" customHeight="1" x14ac:dyDescent="0.2">
      <c r="A48" s="505" t="s">
        <v>113</v>
      </c>
      <c r="B48" s="504" t="s">
        <v>236</v>
      </c>
    </row>
    <row r="49" spans="1:2" s="184" customFormat="1" ht="21.75" customHeight="1" x14ac:dyDescent="0.2">
      <c r="A49" s="505" t="s">
        <v>114</v>
      </c>
      <c r="B49" s="504" t="s">
        <v>237</v>
      </c>
    </row>
    <row r="50" spans="1:2" ht="21.75" customHeight="1" x14ac:dyDescent="0.2">
      <c r="A50" s="505" t="s">
        <v>115</v>
      </c>
      <c r="B50" s="504" t="s">
        <v>238</v>
      </c>
    </row>
    <row r="51" spans="1:2" ht="21.75" customHeight="1" x14ac:dyDescent="0.2">
      <c r="A51" s="505" t="s">
        <v>286</v>
      </c>
      <c r="B51" s="504" t="s">
        <v>239</v>
      </c>
    </row>
    <row r="52" spans="1:2" ht="21.75" customHeight="1" x14ac:dyDescent="0.2">
      <c r="A52" s="505" t="s">
        <v>116</v>
      </c>
      <c r="B52" s="504" t="s">
        <v>240</v>
      </c>
    </row>
    <row r="53" spans="1:2" ht="21.75" customHeight="1" x14ac:dyDescent="0.2">
      <c r="A53" s="505" t="s">
        <v>117</v>
      </c>
      <c r="B53" s="504" t="s">
        <v>241</v>
      </c>
    </row>
    <row r="54" spans="1:2" ht="21.75" customHeight="1" x14ac:dyDescent="0.2">
      <c r="A54" s="504" t="s">
        <v>263</v>
      </c>
    </row>
    <row r="55" spans="1:2" ht="21.75" customHeight="1" x14ac:dyDescent="0.2">
      <c r="A55" s="507" t="s">
        <v>287</v>
      </c>
      <c r="B55" s="504" t="s">
        <v>242</v>
      </c>
    </row>
    <row r="56" spans="1:2" ht="21.75" customHeight="1" x14ac:dyDescent="0.2">
      <c r="A56" s="507" t="s">
        <v>288</v>
      </c>
      <c r="B56" s="504" t="s">
        <v>242</v>
      </c>
    </row>
    <row r="57" spans="1:2" ht="21.75" customHeight="1" x14ac:dyDescent="0.2">
      <c r="A57" s="507" t="s">
        <v>289</v>
      </c>
      <c r="B57" s="504" t="s">
        <v>243</v>
      </c>
    </row>
    <row r="58" spans="1:2" ht="21.75" customHeight="1" x14ac:dyDescent="0.2">
      <c r="A58" s="507" t="s">
        <v>290</v>
      </c>
      <c r="B58" s="504" t="s">
        <v>243</v>
      </c>
    </row>
    <row r="59" spans="1:2" ht="21.75" customHeight="1" x14ac:dyDescent="0.2">
      <c r="A59" s="507" t="s">
        <v>291</v>
      </c>
      <c r="B59" s="504" t="s">
        <v>244</v>
      </c>
    </row>
    <row r="60" spans="1:2" ht="21.75" customHeight="1" x14ac:dyDescent="0.2">
      <c r="A60" s="507" t="s">
        <v>292</v>
      </c>
      <c r="B60" s="504" t="s">
        <v>244</v>
      </c>
    </row>
    <row r="61" spans="1:2" ht="21.75" customHeight="1" x14ac:dyDescent="0.2">
      <c r="A61" s="507" t="s">
        <v>293</v>
      </c>
      <c r="B61" s="504" t="s">
        <v>245</v>
      </c>
    </row>
    <row r="62" spans="1:2" ht="21.75" customHeight="1" x14ac:dyDescent="0.2">
      <c r="A62" s="507" t="s">
        <v>294</v>
      </c>
      <c r="B62" s="504" t="s">
        <v>245</v>
      </c>
    </row>
    <row r="63" spans="1:2" ht="21.75" customHeight="1" x14ac:dyDescent="0.2">
      <c r="A63" s="508" t="s">
        <v>419</v>
      </c>
      <c r="B63" s="504" t="s">
        <v>246</v>
      </c>
    </row>
    <row r="64" spans="1:2" ht="21.75" customHeight="1" x14ac:dyDescent="0.2">
      <c r="A64" s="507" t="s">
        <v>295</v>
      </c>
      <c r="B64" s="504" t="s">
        <v>246</v>
      </c>
    </row>
    <row r="65" spans="1:2" ht="21.75" customHeight="1" x14ac:dyDescent="0.2">
      <c r="A65" s="507" t="s">
        <v>296</v>
      </c>
      <c r="B65" s="509" t="s">
        <v>247</v>
      </c>
    </row>
    <row r="66" spans="1:2" ht="21.75" customHeight="1" x14ac:dyDescent="0.2">
      <c r="A66" s="507" t="s">
        <v>297</v>
      </c>
      <c r="B66" s="504" t="s">
        <v>247</v>
      </c>
    </row>
    <row r="67" spans="1:2" ht="21.75" customHeight="1" x14ac:dyDescent="0.2">
      <c r="A67" s="507" t="s">
        <v>298</v>
      </c>
      <c r="B67" s="509" t="s">
        <v>420</v>
      </c>
    </row>
    <row r="68" spans="1:2" ht="21.75" customHeight="1" x14ac:dyDescent="0.2">
      <c r="A68" s="507" t="s">
        <v>301</v>
      </c>
      <c r="B68" s="509" t="s">
        <v>420</v>
      </c>
    </row>
    <row r="69" spans="1:2" ht="21.75" customHeight="1" x14ac:dyDescent="0.2">
      <c r="A69" s="507" t="s">
        <v>300</v>
      </c>
      <c r="B69" s="504" t="s">
        <v>279</v>
      </c>
    </row>
    <row r="70" spans="1:2" ht="21.75" customHeight="1" x14ac:dyDescent="0.2">
      <c r="A70" s="507" t="s">
        <v>112</v>
      </c>
      <c r="B70" s="504" t="s">
        <v>279</v>
      </c>
    </row>
    <row r="71" spans="1:2" ht="21.75" customHeight="1" x14ac:dyDescent="0.2">
      <c r="A71" s="507" t="s">
        <v>299</v>
      </c>
      <c r="B71" s="504" t="s">
        <v>280</v>
      </c>
    </row>
    <row r="72" spans="1:2" ht="21.75" customHeight="1" x14ac:dyDescent="0.2">
      <c r="A72" s="503" t="s">
        <v>481</v>
      </c>
    </row>
    <row r="73" spans="1:2" ht="21.75" customHeight="1" x14ac:dyDescent="0.2">
      <c r="A73" s="504" t="s">
        <v>316</v>
      </c>
      <c r="B73" s="504" t="s">
        <v>251</v>
      </c>
    </row>
    <row r="74" spans="1:2" ht="21.75" customHeight="1" x14ac:dyDescent="0.2">
      <c r="A74" s="505" t="s">
        <v>406</v>
      </c>
      <c r="B74" s="504" t="s">
        <v>404</v>
      </c>
    </row>
    <row r="75" spans="1:2" ht="21.75" customHeight="1" x14ac:dyDescent="0.2">
      <c r="A75" s="509" t="s">
        <v>403</v>
      </c>
      <c r="B75" s="504" t="s">
        <v>405</v>
      </c>
    </row>
    <row r="76" spans="1:2" ht="21.75" customHeight="1" x14ac:dyDescent="0.2">
      <c r="A76" s="504" t="s">
        <v>327</v>
      </c>
      <c r="B76" s="504" t="s">
        <v>252</v>
      </c>
    </row>
    <row r="77" spans="1:2" ht="21.75" customHeight="1" x14ac:dyDescent="0.2">
      <c r="A77" s="507" t="s">
        <v>287</v>
      </c>
      <c r="B77" s="504" t="s">
        <v>252</v>
      </c>
    </row>
    <row r="78" spans="1:2" ht="21.75" customHeight="1" x14ac:dyDescent="0.2">
      <c r="A78" s="507" t="s">
        <v>288</v>
      </c>
      <c r="B78" s="504" t="s">
        <v>252</v>
      </c>
    </row>
    <row r="79" spans="1:2" ht="21.75" customHeight="1" x14ac:dyDescent="0.2">
      <c r="A79" s="507" t="s">
        <v>289</v>
      </c>
      <c r="B79" s="504" t="s">
        <v>253</v>
      </c>
    </row>
    <row r="80" spans="1:2" ht="21.75" customHeight="1" x14ac:dyDescent="0.2">
      <c r="A80" s="507" t="s">
        <v>290</v>
      </c>
      <c r="B80" s="504" t="s">
        <v>253</v>
      </c>
    </row>
    <row r="81" spans="1:2" ht="21.75" customHeight="1" x14ac:dyDescent="0.2">
      <c r="A81" s="507" t="s">
        <v>291</v>
      </c>
      <c r="B81" s="504" t="s">
        <v>254</v>
      </c>
    </row>
    <row r="82" spans="1:2" ht="21.75" customHeight="1" x14ac:dyDescent="0.2">
      <c r="A82" s="507" t="s">
        <v>292</v>
      </c>
      <c r="B82" s="504" t="s">
        <v>254</v>
      </c>
    </row>
    <row r="83" spans="1:2" ht="21.75" customHeight="1" x14ac:dyDescent="0.2">
      <c r="A83" s="507" t="s">
        <v>293</v>
      </c>
      <c r="B83" s="504" t="s">
        <v>255</v>
      </c>
    </row>
    <row r="84" spans="1:2" ht="21.75" customHeight="1" x14ac:dyDescent="0.2">
      <c r="A84" s="507" t="s">
        <v>294</v>
      </c>
      <c r="B84" s="504" t="s">
        <v>255</v>
      </c>
    </row>
    <row r="85" spans="1:2" ht="21.75" customHeight="1" x14ac:dyDescent="0.2">
      <c r="A85" s="507" t="s">
        <v>398</v>
      </c>
      <c r="B85" s="504" t="s">
        <v>256</v>
      </c>
    </row>
    <row r="86" spans="1:2" ht="21.75" customHeight="1" x14ac:dyDescent="0.2">
      <c r="A86" s="507" t="s">
        <v>295</v>
      </c>
      <c r="B86" s="504" t="s">
        <v>256</v>
      </c>
    </row>
    <row r="87" spans="1:2" ht="21.75" customHeight="1" x14ac:dyDescent="0.2">
      <c r="A87" s="507" t="s">
        <v>296</v>
      </c>
      <c r="B87" s="504" t="s">
        <v>257</v>
      </c>
    </row>
    <row r="88" spans="1:2" ht="21.75" customHeight="1" x14ac:dyDescent="0.2">
      <c r="A88" s="507" t="s">
        <v>297</v>
      </c>
      <c r="B88" s="504" t="s">
        <v>257</v>
      </c>
    </row>
    <row r="89" spans="1:2" ht="21.75" customHeight="1" x14ac:dyDescent="0.2">
      <c r="A89" s="507" t="s">
        <v>298</v>
      </c>
      <c r="B89" s="504" t="s">
        <v>282</v>
      </c>
    </row>
    <row r="90" spans="1:2" ht="21.75" customHeight="1" x14ac:dyDescent="0.2">
      <c r="A90" s="507" t="s">
        <v>301</v>
      </c>
      <c r="B90" s="504" t="s">
        <v>282</v>
      </c>
    </row>
    <row r="91" spans="1:2" ht="21.75" customHeight="1" x14ac:dyDescent="0.2">
      <c r="A91" s="507" t="s">
        <v>300</v>
      </c>
      <c r="B91" s="504" t="s">
        <v>281</v>
      </c>
    </row>
    <row r="92" spans="1:2" ht="21.75" customHeight="1" x14ac:dyDescent="0.2">
      <c r="A92" s="507" t="s">
        <v>112</v>
      </c>
      <c r="B92" s="504" t="s">
        <v>281</v>
      </c>
    </row>
    <row r="93" spans="1:2" ht="21.75" customHeight="1" x14ac:dyDescent="0.2">
      <c r="A93" s="507" t="s">
        <v>299</v>
      </c>
      <c r="B93" s="504" t="s">
        <v>399</v>
      </c>
    </row>
    <row r="95" spans="1:2" ht="21.75" customHeight="1" x14ac:dyDescent="0.2">
      <c r="A95" s="503" t="s">
        <v>482</v>
      </c>
    </row>
    <row r="96" spans="1:2" ht="21.75" customHeight="1" x14ac:dyDescent="0.2">
      <c r="A96" s="504" t="s">
        <v>38</v>
      </c>
      <c r="B96" s="504" t="s">
        <v>258</v>
      </c>
    </row>
    <row r="97" spans="1:2" ht="21.75" customHeight="1" x14ac:dyDescent="0.2">
      <c r="A97" s="504" t="s">
        <v>266</v>
      </c>
    </row>
    <row r="98" spans="1:2" ht="21.75" customHeight="1" x14ac:dyDescent="0.2">
      <c r="A98" s="507" t="s">
        <v>295</v>
      </c>
      <c r="B98" s="504" t="s">
        <v>259</v>
      </c>
    </row>
    <row r="99" spans="1:2" ht="21.75" customHeight="1" x14ac:dyDescent="0.2">
      <c r="A99" s="504" t="s">
        <v>267</v>
      </c>
      <c r="B99" s="504" t="s">
        <v>260</v>
      </c>
    </row>
    <row r="100" spans="1:2" ht="21.75" customHeight="1" x14ac:dyDescent="0.2">
      <c r="A100" s="510"/>
    </row>
    <row r="101" spans="1:2" ht="21.75" customHeight="1" x14ac:dyDescent="0.2">
      <c r="A101" s="503" t="s">
        <v>483</v>
      </c>
    </row>
    <row r="102" spans="1:2" ht="21.75" customHeight="1" x14ac:dyDescent="0.2">
      <c r="A102" s="504" t="s">
        <v>126</v>
      </c>
      <c r="B102" s="504" t="s">
        <v>261</v>
      </c>
    </row>
    <row r="103" spans="1:2" ht="21.75" customHeight="1" x14ac:dyDescent="0.2">
      <c r="A103" s="504" t="s">
        <v>274</v>
      </c>
    </row>
    <row r="104" spans="1:2" ht="21.75" customHeight="1" x14ac:dyDescent="0.2">
      <c r="A104" s="507" t="s">
        <v>289</v>
      </c>
      <c r="B104" s="504" t="s">
        <v>264</v>
      </c>
    </row>
    <row r="105" spans="1:2" ht="21.75" customHeight="1" x14ac:dyDescent="0.2">
      <c r="A105" s="507" t="s">
        <v>291</v>
      </c>
      <c r="B105" s="504" t="s">
        <v>264</v>
      </c>
    </row>
    <row r="106" spans="1:2" ht="21.75" customHeight="1" x14ac:dyDescent="0.2">
      <c r="A106" s="507" t="s">
        <v>382</v>
      </c>
      <c r="B106" s="504" t="s">
        <v>265</v>
      </c>
    </row>
    <row r="107" spans="1:2" ht="21.75" customHeight="1" x14ac:dyDescent="0.2">
      <c r="A107" s="507" t="s">
        <v>293</v>
      </c>
      <c r="B107" s="504" t="s">
        <v>265</v>
      </c>
    </row>
    <row r="108" spans="1:2" ht="21.75" customHeight="1" x14ac:dyDescent="0.2">
      <c r="A108" s="507" t="s">
        <v>383</v>
      </c>
      <c r="B108" s="504" t="s">
        <v>329</v>
      </c>
    </row>
    <row r="109" spans="1:2" ht="21.75" customHeight="1" x14ac:dyDescent="0.2">
      <c r="A109" s="508" t="s">
        <v>419</v>
      </c>
      <c r="B109" s="504" t="s">
        <v>329</v>
      </c>
    </row>
    <row r="110" spans="1:2" ht="21.75" customHeight="1" x14ac:dyDescent="0.2">
      <c r="A110" s="507" t="s">
        <v>384</v>
      </c>
      <c r="B110" s="504" t="s">
        <v>381</v>
      </c>
    </row>
    <row r="111" spans="1:2" ht="21.75" customHeight="1" x14ac:dyDescent="0.2">
      <c r="A111" s="507" t="s">
        <v>330</v>
      </c>
      <c r="B111" s="504" t="s">
        <v>381</v>
      </c>
    </row>
    <row r="112" spans="1:2" ht="21.75" customHeight="1" x14ac:dyDescent="0.2">
      <c r="A112" s="507" t="s">
        <v>385</v>
      </c>
      <c r="B112" s="509" t="s">
        <v>421</v>
      </c>
    </row>
    <row r="113" spans="1:2" ht="21.75" customHeight="1" x14ac:dyDescent="0.2">
      <c r="A113" s="507" t="s">
        <v>300</v>
      </c>
      <c r="B113" s="509" t="s">
        <v>421</v>
      </c>
    </row>
    <row r="114" spans="1:2" ht="21.75" customHeight="1" x14ac:dyDescent="0.2">
      <c r="A114" s="507" t="s">
        <v>112</v>
      </c>
      <c r="B114" s="509" t="s">
        <v>422</v>
      </c>
    </row>
    <row r="115" spans="1:2" ht="21.75" customHeight="1" x14ac:dyDescent="0.2">
      <c r="A115" s="507" t="s">
        <v>299</v>
      </c>
      <c r="B115" s="509" t="s">
        <v>262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7EA81-9E12-432D-B12E-EBE839506CD1}">
  <sheetPr codeName="Hoja8"/>
  <dimension ref="A1:P113"/>
  <sheetViews>
    <sheetView zoomScaleNormal="100" workbookViewId="0">
      <selection activeCell="G38" sqref="G38"/>
    </sheetView>
  </sheetViews>
  <sheetFormatPr baseColWidth="10" defaultColWidth="11.42578125" defaultRowHeight="13.5" x14ac:dyDescent="0.25"/>
  <cols>
    <col min="1" max="1" width="38.5703125" style="8" customWidth="1"/>
    <col min="2" max="13" width="11.42578125" style="8"/>
    <col min="14" max="14" width="13.140625" style="8" customWidth="1"/>
    <col min="15" max="16384" width="11.42578125" style="8"/>
  </cols>
  <sheetData>
    <row r="1" spans="1:14" x14ac:dyDescent="0.25">
      <c r="A1" s="1" t="s">
        <v>171</v>
      </c>
    </row>
    <row r="3" spans="1:14" ht="14.25" thickBot="1" x14ac:dyDescent="0.3">
      <c r="A3" s="131" t="s">
        <v>525</v>
      </c>
    </row>
    <row r="4" spans="1:14" ht="14.25" thickBot="1" x14ac:dyDescent="0.3">
      <c r="A4" s="449" t="s">
        <v>378</v>
      </c>
      <c r="B4" s="544" t="s">
        <v>40</v>
      </c>
      <c r="C4" s="448" t="s">
        <v>41</v>
      </c>
      <c r="D4" s="448" t="s">
        <v>42</v>
      </c>
      <c r="E4" s="448" t="s">
        <v>43</v>
      </c>
      <c r="F4" s="448" t="s">
        <v>44</v>
      </c>
      <c r="G4" s="448" t="s">
        <v>45</v>
      </c>
      <c r="H4" s="448" t="s">
        <v>46</v>
      </c>
      <c r="I4" s="448" t="s">
        <v>47</v>
      </c>
      <c r="J4" s="448" t="s">
        <v>48</v>
      </c>
      <c r="K4" s="448" t="s">
        <v>49</v>
      </c>
      <c r="L4" s="448" t="s">
        <v>50</v>
      </c>
      <c r="M4" s="448" t="s">
        <v>51</v>
      </c>
      <c r="N4" s="551" t="s">
        <v>332</v>
      </c>
    </row>
    <row r="5" spans="1:14" ht="14.25" thickBot="1" x14ac:dyDescent="0.3">
      <c r="A5" s="345" t="s">
        <v>23</v>
      </c>
      <c r="B5" s="350">
        <f t="shared" ref="B5:N5" si="0">SUM(B6:B10)</f>
        <v>34844.292999999998</v>
      </c>
      <c r="C5" s="548">
        <f t="shared" si="0"/>
        <v>39918.399999999994</v>
      </c>
      <c r="D5" s="548">
        <f t="shared" si="0"/>
        <v>60188.903000000006</v>
      </c>
      <c r="E5" s="548">
        <f t="shared" si="0"/>
        <v>52523.171999999999</v>
      </c>
      <c r="F5" s="548">
        <f t="shared" si="0"/>
        <v>49961.311000000002</v>
      </c>
      <c r="G5" s="548">
        <f t="shared" si="0"/>
        <v>51791.304999999993</v>
      </c>
      <c r="H5" s="548">
        <f t="shared" si="0"/>
        <v>50507.737000000008</v>
      </c>
      <c r="I5" s="548">
        <f t="shared" si="0"/>
        <v>40939.26</v>
      </c>
      <c r="J5" s="548">
        <f t="shared" si="0"/>
        <v>39697.177000000003</v>
      </c>
      <c r="K5" s="548">
        <f t="shared" si="0"/>
        <v>45744.925999999999</v>
      </c>
      <c r="L5" s="548">
        <f t="shared" si="0"/>
        <v>40790.123000000007</v>
      </c>
      <c r="M5" s="548">
        <f t="shared" si="0"/>
        <v>40414.897999999994</v>
      </c>
      <c r="N5" s="549">
        <f t="shared" si="0"/>
        <v>547321.50500000012</v>
      </c>
    </row>
    <row r="6" spans="1:14" ht="14.25" x14ac:dyDescent="0.3">
      <c r="A6" s="347" t="s">
        <v>333</v>
      </c>
      <c r="B6" s="446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552">
        <f>SUM(B6:M6)</f>
        <v>0</v>
      </c>
    </row>
    <row r="7" spans="1:14" ht="14.25" x14ac:dyDescent="0.3">
      <c r="A7" s="373" t="s">
        <v>372</v>
      </c>
      <c r="B7" s="541"/>
      <c r="C7" s="474"/>
      <c r="D7" s="474"/>
      <c r="E7" s="474"/>
      <c r="F7" s="474"/>
      <c r="G7" s="474"/>
      <c r="H7" s="474"/>
      <c r="I7" s="474"/>
      <c r="J7" s="474"/>
      <c r="K7" s="474"/>
      <c r="L7" s="474"/>
      <c r="M7" s="474"/>
      <c r="N7" s="550">
        <f t="shared" ref="N7:N10" si="1">SUM(B7:M7)</f>
        <v>0</v>
      </c>
    </row>
    <row r="8" spans="1:14" ht="14.25" x14ac:dyDescent="0.3">
      <c r="A8" s="373" t="s">
        <v>377</v>
      </c>
      <c r="B8" s="541">
        <v>13690.004999999999</v>
      </c>
      <c r="C8" s="474">
        <v>16521.831999999999</v>
      </c>
      <c r="D8" s="474">
        <v>24452.636999999999</v>
      </c>
      <c r="E8" s="474">
        <v>21371.017</v>
      </c>
      <c r="F8" s="474">
        <v>19954.550999999999</v>
      </c>
      <c r="G8" s="474">
        <v>19651.053</v>
      </c>
      <c r="H8" s="474">
        <v>19275.013000000003</v>
      </c>
      <c r="I8" s="474">
        <v>15680.587</v>
      </c>
      <c r="J8" s="474">
        <v>16067.709000000001</v>
      </c>
      <c r="K8" s="474">
        <v>18788.925999999999</v>
      </c>
      <c r="L8" s="474">
        <v>17232.638000000003</v>
      </c>
      <c r="M8" s="474">
        <v>16293.088999999998</v>
      </c>
      <c r="N8" s="550">
        <f t="shared" si="1"/>
        <v>218979.05700000003</v>
      </c>
    </row>
    <row r="9" spans="1:14" ht="14.25" x14ac:dyDescent="0.3">
      <c r="A9" s="373" t="s">
        <v>334</v>
      </c>
      <c r="B9" s="541"/>
      <c r="C9" s="474"/>
      <c r="D9" s="474"/>
      <c r="E9" s="474"/>
      <c r="F9" s="474"/>
      <c r="G9" s="474"/>
      <c r="H9" s="474"/>
      <c r="I9" s="474"/>
      <c r="J9" s="474"/>
      <c r="K9" s="474"/>
      <c r="L9" s="474"/>
      <c r="M9" s="474"/>
      <c r="N9" s="550">
        <f t="shared" si="1"/>
        <v>0</v>
      </c>
    </row>
    <row r="10" spans="1:14" ht="15" thickBot="1" x14ac:dyDescent="0.35">
      <c r="A10" s="438" t="s">
        <v>335</v>
      </c>
      <c r="B10" s="542">
        <v>21154.288</v>
      </c>
      <c r="C10" s="534">
        <v>23396.567999999999</v>
      </c>
      <c r="D10" s="534">
        <v>35736.266000000003</v>
      </c>
      <c r="E10" s="534">
        <v>31152.154999999999</v>
      </c>
      <c r="F10" s="534">
        <v>30006.76</v>
      </c>
      <c r="G10" s="534">
        <v>32140.251999999997</v>
      </c>
      <c r="H10" s="534">
        <v>31232.724000000002</v>
      </c>
      <c r="I10" s="534">
        <v>25258.673000000003</v>
      </c>
      <c r="J10" s="534">
        <v>23629.468000000001</v>
      </c>
      <c r="K10" s="534">
        <v>26956</v>
      </c>
      <c r="L10" s="534">
        <v>23557.485000000001</v>
      </c>
      <c r="M10" s="534">
        <v>24121.808999999997</v>
      </c>
      <c r="N10" s="553">
        <f t="shared" si="1"/>
        <v>328342.44800000003</v>
      </c>
    </row>
    <row r="11" spans="1:14" ht="14.25" thickBot="1" x14ac:dyDescent="0.3">
      <c r="A11" s="345" t="s">
        <v>336</v>
      </c>
      <c r="B11" s="350">
        <f>SUM(B12:B28)</f>
        <v>0</v>
      </c>
      <c r="C11" s="548">
        <f t="shared" ref="C11:N11" si="2">SUM(C12:C28)</f>
        <v>0</v>
      </c>
      <c r="D11" s="548">
        <f t="shared" si="2"/>
        <v>0</v>
      </c>
      <c r="E11" s="548">
        <f t="shared" si="2"/>
        <v>0</v>
      </c>
      <c r="F11" s="548">
        <f t="shared" si="2"/>
        <v>0</v>
      </c>
      <c r="G11" s="548">
        <f t="shared" si="2"/>
        <v>0</v>
      </c>
      <c r="H11" s="548">
        <f t="shared" si="2"/>
        <v>0</v>
      </c>
      <c r="I11" s="548">
        <f t="shared" si="2"/>
        <v>0</v>
      </c>
      <c r="J11" s="548">
        <f t="shared" si="2"/>
        <v>0</v>
      </c>
      <c r="K11" s="548">
        <f t="shared" si="2"/>
        <v>0</v>
      </c>
      <c r="L11" s="548">
        <f t="shared" si="2"/>
        <v>0</v>
      </c>
      <c r="M11" s="548">
        <f t="shared" si="2"/>
        <v>0</v>
      </c>
      <c r="N11" s="549">
        <f t="shared" si="2"/>
        <v>0</v>
      </c>
    </row>
    <row r="12" spans="1:14" ht="14.25" x14ac:dyDescent="0.3">
      <c r="A12" s="347" t="s">
        <v>386</v>
      </c>
      <c r="B12" s="446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552">
        <f t="shared" ref="N12:N28" si="3">SUM(B12:M12)</f>
        <v>0</v>
      </c>
    </row>
    <row r="13" spans="1:14" ht="14.25" x14ac:dyDescent="0.3">
      <c r="A13" s="373" t="s">
        <v>337</v>
      </c>
      <c r="B13" s="541"/>
      <c r="C13" s="474"/>
      <c r="D13" s="474"/>
      <c r="E13" s="474"/>
      <c r="F13" s="474"/>
      <c r="G13" s="474"/>
      <c r="H13" s="474"/>
      <c r="I13" s="474"/>
      <c r="J13" s="474"/>
      <c r="K13" s="474"/>
      <c r="L13" s="474"/>
      <c r="M13" s="474"/>
      <c r="N13" s="550">
        <f t="shared" si="3"/>
        <v>0</v>
      </c>
    </row>
    <row r="14" spans="1:14" ht="14.25" x14ac:dyDescent="0.3">
      <c r="A14" s="373" t="s">
        <v>338</v>
      </c>
      <c r="B14" s="541"/>
      <c r="C14" s="474"/>
      <c r="D14" s="474"/>
      <c r="E14" s="474"/>
      <c r="F14" s="474"/>
      <c r="G14" s="474"/>
      <c r="H14" s="474"/>
      <c r="I14" s="474"/>
      <c r="J14" s="474"/>
      <c r="K14" s="474"/>
      <c r="L14" s="474"/>
      <c r="M14" s="474"/>
      <c r="N14" s="550">
        <f t="shared" si="3"/>
        <v>0</v>
      </c>
    </row>
    <row r="15" spans="1:14" ht="14.25" x14ac:dyDescent="0.3">
      <c r="A15" s="373" t="s">
        <v>339</v>
      </c>
      <c r="B15" s="541"/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550">
        <f t="shared" si="3"/>
        <v>0</v>
      </c>
    </row>
    <row r="16" spans="1:14" ht="14.25" x14ac:dyDescent="0.3">
      <c r="A16" s="373" t="s">
        <v>340</v>
      </c>
      <c r="B16" s="541"/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550">
        <f t="shared" si="3"/>
        <v>0</v>
      </c>
    </row>
    <row r="17" spans="1:14" ht="14.25" x14ac:dyDescent="0.3">
      <c r="A17" s="373" t="s">
        <v>341</v>
      </c>
      <c r="B17" s="541"/>
      <c r="C17" s="474"/>
      <c r="D17" s="474"/>
      <c r="E17" s="474"/>
      <c r="F17" s="474"/>
      <c r="G17" s="474"/>
      <c r="H17" s="474"/>
      <c r="I17" s="474"/>
      <c r="J17" s="474"/>
      <c r="K17" s="474"/>
      <c r="L17" s="474"/>
      <c r="M17" s="474"/>
      <c r="N17" s="550">
        <f t="shared" si="3"/>
        <v>0</v>
      </c>
    </row>
    <row r="18" spans="1:14" ht="14.25" x14ac:dyDescent="0.3">
      <c r="A18" s="373" t="s">
        <v>430</v>
      </c>
      <c r="B18" s="541"/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550">
        <f t="shared" si="3"/>
        <v>0</v>
      </c>
    </row>
    <row r="19" spans="1:14" ht="14.25" x14ac:dyDescent="0.3">
      <c r="A19" s="373" t="s">
        <v>431</v>
      </c>
      <c r="B19" s="541"/>
      <c r="C19" s="474"/>
      <c r="D19" s="474"/>
      <c r="E19" s="474"/>
      <c r="F19" s="474"/>
      <c r="G19" s="474"/>
      <c r="H19" s="474"/>
      <c r="I19" s="474"/>
      <c r="J19" s="474"/>
      <c r="K19" s="474"/>
      <c r="L19" s="474"/>
      <c r="M19" s="474"/>
      <c r="N19" s="550">
        <f t="shared" si="3"/>
        <v>0</v>
      </c>
    </row>
    <row r="20" spans="1:14" ht="14.25" x14ac:dyDescent="0.3">
      <c r="A20" s="373" t="s">
        <v>432</v>
      </c>
      <c r="B20" s="541"/>
      <c r="C20" s="474"/>
      <c r="D20" s="474"/>
      <c r="E20" s="474"/>
      <c r="F20" s="474"/>
      <c r="G20" s="474"/>
      <c r="H20" s="474"/>
      <c r="I20" s="474"/>
      <c r="J20" s="474"/>
      <c r="K20" s="474"/>
      <c r="L20" s="474"/>
      <c r="M20" s="474"/>
      <c r="N20" s="550">
        <f t="shared" si="3"/>
        <v>0</v>
      </c>
    </row>
    <row r="21" spans="1:14" ht="14.25" x14ac:dyDescent="0.3">
      <c r="A21" s="373" t="s">
        <v>433</v>
      </c>
      <c r="B21" s="541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550">
        <f t="shared" si="3"/>
        <v>0</v>
      </c>
    </row>
    <row r="22" spans="1:14" ht="14.25" x14ac:dyDescent="0.3">
      <c r="A22" s="373" t="s">
        <v>455</v>
      </c>
      <c r="B22" s="541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550">
        <f t="shared" si="3"/>
        <v>0</v>
      </c>
    </row>
    <row r="23" spans="1:14" ht="14.25" x14ac:dyDescent="0.3">
      <c r="A23" s="373" t="s">
        <v>456</v>
      </c>
      <c r="B23" s="541"/>
      <c r="C23" s="474"/>
      <c r="D23" s="474"/>
      <c r="E23" s="474"/>
      <c r="F23" s="474"/>
      <c r="G23" s="474"/>
      <c r="H23" s="474"/>
      <c r="I23" s="474"/>
      <c r="J23" s="474"/>
      <c r="K23" s="474"/>
      <c r="L23" s="474"/>
      <c r="M23" s="474"/>
      <c r="N23" s="550">
        <f t="shared" si="3"/>
        <v>0</v>
      </c>
    </row>
    <row r="24" spans="1:14" ht="14.25" x14ac:dyDescent="0.3">
      <c r="A24" s="373" t="s">
        <v>452</v>
      </c>
      <c r="B24" s="541"/>
      <c r="C24" s="474"/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550">
        <f t="shared" si="3"/>
        <v>0</v>
      </c>
    </row>
    <row r="25" spans="1:14" ht="14.25" x14ac:dyDescent="0.3">
      <c r="A25" s="373" t="s">
        <v>434</v>
      </c>
      <c r="B25" s="541"/>
      <c r="C25" s="474"/>
      <c r="D25" s="474"/>
      <c r="E25" s="474"/>
      <c r="F25" s="474"/>
      <c r="G25" s="474"/>
      <c r="H25" s="474"/>
      <c r="I25" s="474"/>
      <c r="J25" s="474"/>
      <c r="K25" s="474"/>
      <c r="L25" s="474"/>
      <c r="M25" s="474"/>
      <c r="N25" s="550">
        <f t="shared" si="3"/>
        <v>0</v>
      </c>
    </row>
    <row r="26" spans="1:14" ht="14.25" x14ac:dyDescent="0.3">
      <c r="A26" s="373" t="s">
        <v>461</v>
      </c>
      <c r="B26" s="541"/>
      <c r="C26" s="474"/>
      <c r="D26" s="474"/>
      <c r="E26" s="474"/>
      <c r="F26" s="474"/>
      <c r="G26" s="474"/>
      <c r="H26" s="474"/>
      <c r="I26" s="474"/>
      <c r="J26" s="474"/>
      <c r="K26" s="474"/>
      <c r="L26" s="474"/>
      <c r="M26" s="474"/>
      <c r="N26" s="550">
        <f t="shared" si="3"/>
        <v>0</v>
      </c>
    </row>
    <row r="27" spans="1:14" ht="14.25" x14ac:dyDescent="0.3">
      <c r="A27" s="373" t="s">
        <v>462</v>
      </c>
      <c r="B27" s="541"/>
      <c r="C27" s="474"/>
      <c r="D27" s="474"/>
      <c r="E27" s="474"/>
      <c r="F27" s="474"/>
      <c r="G27" s="474"/>
      <c r="H27" s="474"/>
      <c r="I27" s="474"/>
      <c r="J27" s="474"/>
      <c r="K27" s="474"/>
      <c r="L27" s="474"/>
      <c r="M27" s="474"/>
      <c r="N27" s="550">
        <f t="shared" si="3"/>
        <v>0</v>
      </c>
    </row>
    <row r="28" spans="1:14" ht="15" thickBot="1" x14ac:dyDescent="0.35">
      <c r="A28" s="438" t="s">
        <v>463</v>
      </c>
      <c r="B28" s="542"/>
      <c r="C28" s="534"/>
      <c r="D28" s="534"/>
      <c r="E28" s="534"/>
      <c r="F28" s="534"/>
      <c r="G28" s="534"/>
      <c r="H28" s="534"/>
      <c r="I28" s="534"/>
      <c r="J28" s="534"/>
      <c r="K28" s="534"/>
      <c r="L28" s="534"/>
      <c r="M28" s="534"/>
      <c r="N28" s="553">
        <f t="shared" si="3"/>
        <v>0</v>
      </c>
    </row>
    <row r="29" spans="1:14" ht="14.25" thickBot="1" x14ac:dyDescent="0.3">
      <c r="A29" s="345" t="s">
        <v>24</v>
      </c>
      <c r="B29" s="350">
        <f t="shared" ref="B29:N29" si="4">SUM(B30:B33)</f>
        <v>3796.8120000000004</v>
      </c>
      <c r="C29" s="548">
        <f t="shared" si="4"/>
        <v>960.3900000000001</v>
      </c>
      <c r="D29" s="548">
        <f t="shared" si="4"/>
        <v>490.173</v>
      </c>
      <c r="E29" s="548">
        <f t="shared" si="4"/>
        <v>3527.2070000000003</v>
      </c>
      <c r="F29" s="548">
        <f t="shared" si="4"/>
        <v>3725.9859999999994</v>
      </c>
      <c r="G29" s="548">
        <f t="shared" si="4"/>
        <v>3933.2750000000001</v>
      </c>
      <c r="H29" s="548">
        <f t="shared" si="4"/>
        <v>2825.7620000000002</v>
      </c>
      <c r="I29" s="548">
        <f t="shared" si="4"/>
        <v>540.67599999999993</v>
      </c>
      <c r="J29" s="548">
        <f t="shared" si="4"/>
        <v>3908.2889999999998</v>
      </c>
      <c r="K29" s="548">
        <f t="shared" si="4"/>
        <v>2851.2530000000002</v>
      </c>
      <c r="L29" s="548">
        <f t="shared" si="4"/>
        <v>691.63900000000001</v>
      </c>
      <c r="M29" s="548">
        <f t="shared" si="4"/>
        <v>0</v>
      </c>
      <c r="N29" s="549">
        <f t="shared" si="4"/>
        <v>27251.462</v>
      </c>
    </row>
    <row r="30" spans="1:14" ht="14.25" x14ac:dyDescent="0.3">
      <c r="A30" s="347" t="s">
        <v>342</v>
      </c>
      <c r="B30" s="446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552">
        <f>SUM(B30:M30)</f>
        <v>0</v>
      </c>
    </row>
    <row r="31" spans="1:14" ht="14.25" x14ac:dyDescent="0.3">
      <c r="A31" s="373" t="s">
        <v>343</v>
      </c>
      <c r="B31" s="541"/>
      <c r="C31" s="474"/>
      <c r="D31" s="474"/>
      <c r="E31" s="474"/>
      <c r="F31" s="474"/>
      <c r="G31" s="474"/>
      <c r="H31" s="474"/>
      <c r="I31" s="474"/>
      <c r="J31" s="474"/>
      <c r="K31" s="474"/>
      <c r="L31" s="474"/>
      <c r="M31" s="474"/>
      <c r="N31" s="550">
        <f t="shared" ref="N31:N33" si="5">SUM(B31:M31)</f>
        <v>0</v>
      </c>
    </row>
    <row r="32" spans="1:14" ht="14.25" x14ac:dyDescent="0.3">
      <c r="A32" s="373" t="s">
        <v>24</v>
      </c>
      <c r="B32" s="541"/>
      <c r="C32" s="474"/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550">
        <f t="shared" si="5"/>
        <v>0</v>
      </c>
    </row>
    <row r="33" spans="1:14" ht="15" thickBot="1" x14ac:dyDescent="0.35">
      <c r="A33" s="438" t="s">
        <v>25</v>
      </c>
      <c r="B33" s="542">
        <v>3796.8120000000004</v>
      </c>
      <c r="C33" s="534">
        <v>960.3900000000001</v>
      </c>
      <c r="D33" s="534">
        <v>490.173</v>
      </c>
      <c r="E33" s="534">
        <v>3527.2070000000003</v>
      </c>
      <c r="F33" s="534">
        <v>3725.9859999999994</v>
      </c>
      <c r="G33" s="534">
        <v>3933.2750000000001</v>
      </c>
      <c r="H33" s="534">
        <v>2825.7620000000002</v>
      </c>
      <c r="I33" s="534">
        <v>540.67599999999993</v>
      </c>
      <c r="J33" s="534">
        <v>3908.2889999999998</v>
      </c>
      <c r="K33" s="534">
        <v>2851.2530000000002</v>
      </c>
      <c r="L33" s="534">
        <v>691.63900000000001</v>
      </c>
      <c r="M33" s="534"/>
      <c r="N33" s="553">
        <f t="shared" si="5"/>
        <v>27251.462</v>
      </c>
    </row>
    <row r="34" spans="1:14" ht="14.25" thickBot="1" x14ac:dyDescent="0.3">
      <c r="A34" s="345" t="s">
        <v>344</v>
      </c>
      <c r="B34" s="350">
        <f>SUM(B35:B48)</f>
        <v>5863.1440000000002</v>
      </c>
      <c r="C34" s="548">
        <f t="shared" ref="C34:N34" si="6">SUM(C35:C48)</f>
        <v>1426.366</v>
      </c>
      <c r="D34" s="548">
        <f t="shared" si="6"/>
        <v>1218.4960000000001</v>
      </c>
      <c r="E34" s="548">
        <f t="shared" si="6"/>
        <v>6129.5259999999989</v>
      </c>
      <c r="F34" s="548">
        <f t="shared" si="6"/>
        <v>6661.8289999999997</v>
      </c>
      <c r="G34" s="548">
        <f t="shared" si="6"/>
        <v>6272.4279999999981</v>
      </c>
      <c r="H34" s="548">
        <f t="shared" si="6"/>
        <v>5705.174</v>
      </c>
      <c r="I34" s="548">
        <f t="shared" si="6"/>
        <v>1035.8820000000001</v>
      </c>
      <c r="J34" s="548">
        <f t="shared" si="6"/>
        <v>6867.0240000000003</v>
      </c>
      <c r="K34" s="548">
        <f t="shared" si="6"/>
        <v>5403.543999999999</v>
      </c>
      <c r="L34" s="548">
        <f t="shared" si="6"/>
        <v>1230.57</v>
      </c>
      <c r="M34" s="548">
        <f t="shared" si="6"/>
        <v>0</v>
      </c>
      <c r="N34" s="549">
        <f t="shared" si="6"/>
        <v>47813.982999999993</v>
      </c>
    </row>
    <row r="35" spans="1:14" ht="14.25" x14ac:dyDescent="0.3">
      <c r="A35" s="347" t="s">
        <v>373</v>
      </c>
      <c r="B35" s="446"/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552">
        <f>SUM(B35:M35)</f>
        <v>0</v>
      </c>
    </row>
    <row r="36" spans="1:14" ht="14.25" x14ac:dyDescent="0.3">
      <c r="A36" s="373" t="s">
        <v>307</v>
      </c>
      <c r="B36" s="541"/>
      <c r="C36" s="474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550">
        <f t="shared" ref="N36:N48" si="7">SUM(B36:M36)</f>
        <v>0</v>
      </c>
    </row>
    <row r="37" spans="1:14" ht="14.25" x14ac:dyDescent="0.3">
      <c r="A37" s="373" t="s">
        <v>345</v>
      </c>
      <c r="B37" s="541"/>
      <c r="C37" s="474"/>
      <c r="D37" s="474"/>
      <c r="E37" s="474"/>
      <c r="F37" s="474"/>
      <c r="G37" s="474"/>
      <c r="H37" s="474"/>
      <c r="I37" s="474"/>
      <c r="J37" s="474"/>
      <c r="K37" s="474"/>
      <c r="L37" s="474"/>
      <c r="M37" s="474"/>
      <c r="N37" s="550">
        <f t="shared" si="7"/>
        <v>0</v>
      </c>
    </row>
    <row r="38" spans="1:14" ht="14.25" x14ac:dyDescent="0.3">
      <c r="A38" s="373" t="s">
        <v>346</v>
      </c>
      <c r="B38" s="541"/>
      <c r="C38" s="474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550">
        <f t="shared" si="7"/>
        <v>0</v>
      </c>
    </row>
    <row r="39" spans="1:14" ht="14.25" x14ac:dyDescent="0.3">
      <c r="A39" s="373" t="s">
        <v>457</v>
      </c>
      <c r="B39" s="541">
        <v>0</v>
      </c>
      <c r="C39" s="474">
        <v>0</v>
      </c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550">
        <f t="shared" si="7"/>
        <v>0</v>
      </c>
    </row>
    <row r="40" spans="1:14" ht="14.25" x14ac:dyDescent="0.3">
      <c r="A40" s="373" t="s">
        <v>458</v>
      </c>
      <c r="B40" s="541"/>
      <c r="C40" s="474"/>
      <c r="D40" s="474"/>
      <c r="E40" s="474"/>
      <c r="F40" s="474"/>
      <c r="G40" s="474"/>
      <c r="H40" s="474"/>
      <c r="I40" s="474"/>
      <c r="J40" s="474"/>
      <c r="K40" s="474"/>
      <c r="L40" s="474"/>
      <c r="M40" s="474"/>
      <c r="N40" s="550">
        <f t="shared" si="7"/>
        <v>0</v>
      </c>
    </row>
    <row r="41" spans="1:14" ht="14.25" x14ac:dyDescent="0.3">
      <c r="A41" s="373" t="s">
        <v>459</v>
      </c>
      <c r="B41" s="541">
        <v>5863.1440000000002</v>
      </c>
      <c r="C41" s="474">
        <v>1426.366</v>
      </c>
      <c r="D41" s="474">
        <v>968.78100000000006</v>
      </c>
      <c r="E41" s="474">
        <v>6129.5259999999989</v>
      </c>
      <c r="F41" s="474">
        <v>6661.8289999999997</v>
      </c>
      <c r="G41" s="474">
        <v>6272.4279999999981</v>
      </c>
      <c r="H41" s="474">
        <v>5705.174</v>
      </c>
      <c r="I41" s="474">
        <v>1035.8820000000001</v>
      </c>
      <c r="J41" s="474">
        <v>6867.0240000000003</v>
      </c>
      <c r="K41" s="474">
        <v>5403.543999999999</v>
      </c>
      <c r="L41" s="474">
        <v>1230.57</v>
      </c>
      <c r="M41" s="474"/>
      <c r="N41" s="550">
        <f t="shared" si="7"/>
        <v>47564.267999999996</v>
      </c>
    </row>
    <row r="42" spans="1:14" ht="14.25" x14ac:dyDescent="0.3">
      <c r="A42" s="373" t="s">
        <v>306</v>
      </c>
      <c r="B42" s="541"/>
      <c r="C42" s="474"/>
      <c r="D42" s="474"/>
      <c r="E42" s="474"/>
      <c r="F42" s="474"/>
      <c r="G42" s="474"/>
      <c r="H42" s="474"/>
      <c r="I42" s="474"/>
      <c r="J42" s="474"/>
      <c r="K42" s="474"/>
      <c r="L42" s="474"/>
      <c r="M42" s="474"/>
      <c r="N42" s="550">
        <f t="shared" si="7"/>
        <v>0</v>
      </c>
    </row>
    <row r="43" spans="1:14" ht="14.25" x14ac:dyDescent="0.3">
      <c r="A43" s="373" t="s">
        <v>347</v>
      </c>
      <c r="B43" s="541"/>
      <c r="C43" s="474"/>
      <c r="D43" s="474"/>
      <c r="E43" s="474"/>
      <c r="F43" s="474"/>
      <c r="G43" s="474"/>
      <c r="H43" s="474"/>
      <c r="I43" s="474"/>
      <c r="J43" s="474"/>
      <c r="K43" s="474"/>
      <c r="L43" s="474"/>
      <c r="M43" s="474"/>
      <c r="N43" s="550">
        <f t="shared" si="7"/>
        <v>0</v>
      </c>
    </row>
    <row r="44" spans="1:14" ht="14.25" x14ac:dyDescent="0.3">
      <c r="A44" s="373" t="s">
        <v>435</v>
      </c>
      <c r="B44" s="541"/>
      <c r="C44" s="474"/>
      <c r="D44" s="474"/>
      <c r="E44" s="474"/>
      <c r="F44" s="474"/>
      <c r="G44" s="474"/>
      <c r="H44" s="474"/>
      <c r="I44" s="474"/>
      <c r="J44" s="474"/>
      <c r="K44" s="474"/>
      <c r="L44" s="474"/>
      <c r="M44" s="474"/>
      <c r="N44" s="550">
        <f t="shared" si="7"/>
        <v>0</v>
      </c>
    </row>
    <row r="45" spans="1:14" ht="14.25" x14ac:dyDescent="0.3">
      <c r="A45" s="373" t="s">
        <v>436</v>
      </c>
      <c r="B45" s="541"/>
      <c r="C45" s="474"/>
      <c r="D45" s="474"/>
      <c r="E45" s="474"/>
      <c r="F45" s="474"/>
      <c r="G45" s="474"/>
      <c r="H45" s="474"/>
      <c r="I45" s="474"/>
      <c r="J45" s="474"/>
      <c r="K45" s="474"/>
      <c r="L45" s="474"/>
      <c r="M45" s="474"/>
      <c r="N45" s="550">
        <f t="shared" si="7"/>
        <v>0</v>
      </c>
    </row>
    <row r="46" spans="1:14" ht="14.25" x14ac:dyDescent="0.3">
      <c r="A46" s="373" t="s">
        <v>437</v>
      </c>
      <c r="B46" s="541"/>
      <c r="C46" s="474"/>
      <c r="D46" s="474"/>
      <c r="E46" s="474"/>
      <c r="F46" s="474"/>
      <c r="G46" s="474"/>
      <c r="H46" s="474"/>
      <c r="I46" s="474"/>
      <c r="J46" s="474"/>
      <c r="K46" s="474"/>
      <c r="L46" s="474"/>
      <c r="M46" s="474"/>
      <c r="N46" s="550">
        <f t="shared" si="7"/>
        <v>0</v>
      </c>
    </row>
    <row r="47" spans="1:14" ht="14.25" x14ac:dyDescent="0.3">
      <c r="A47" s="373" t="s">
        <v>536</v>
      </c>
      <c r="B47" s="541"/>
      <c r="C47" s="474"/>
      <c r="D47" s="474">
        <v>249.715</v>
      </c>
      <c r="E47" s="474"/>
      <c r="F47" s="474"/>
      <c r="G47" s="474"/>
      <c r="H47" s="474"/>
      <c r="I47" s="474"/>
      <c r="J47" s="474"/>
      <c r="K47" s="474"/>
      <c r="L47" s="474"/>
      <c r="M47" s="474"/>
      <c r="N47" s="550">
        <f t="shared" si="7"/>
        <v>249.715</v>
      </c>
    </row>
    <row r="48" spans="1:14" ht="15" thickBot="1" x14ac:dyDescent="0.35">
      <c r="A48" s="438" t="s">
        <v>344</v>
      </c>
      <c r="B48" s="542"/>
      <c r="C48" s="534"/>
      <c r="D48" s="534"/>
      <c r="E48" s="534"/>
      <c r="F48" s="534"/>
      <c r="G48" s="534"/>
      <c r="H48" s="534"/>
      <c r="I48" s="534"/>
      <c r="J48" s="534"/>
      <c r="K48" s="534"/>
      <c r="L48" s="534"/>
      <c r="M48" s="534"/>
      <c r="N48" s="553">
        <f t="shared" si="7"/>
        <v>0</v>
      </c>
    </row>
    <row r="49" spans="1:14" ht="14.25" thickBot="1" x14ac:dyDescent="0.3">
      <c r="A49" s="345" t="s">
        <v>348</v>
      </c>
      <c r="B49" s="350">
        <f>SUM(B50:B61)</f>
        <v>0</v>
      </c>
      <c r="C49" s="548">
        <f t="shared" ref="C49:N49" si="8">SUM(C50:C61)</f>
        <v>0</v>
      </c>
      <c r="D49" s="548">
        <f t="shared" si="8"/>
        <v>0</v>
      </c>
      <c r="E49" s="548">
        <f t="shared" si="8"/>
        <v>0</v>
      </c>
      <c r="F49" s="548">
        <f t="shared" si="8"/>
        <v>0</v>
      </c>
      <c r="G49" s="548">
        <f t="shared" si="8"/>
        <v>0</v>
      </c>
      <c r="H49" s="548">
        <f t="shared" si="8"/>
        <v>0</v>
      </c>
      <c r="I49" s="548">
        <f t="shared" si="8"/>
        <v>0</v>
      </c>
      <c r="J49" s="548">
        <f t="shared" si="8"/>
        <v>0</v>
      </c>
      <c r="K49" s="548">
        <f t="shared" si="8"/>
        <v>0</v>
      </c>
      <c r="L49" s="548">
        <f t="shared" si="8"/>
        <v>0</v>
      </c>
      <c r="M49" s="548">
        <f t="shared" si="8"/>
        <v>0</v>
      </c>
      <c r="N49" s="549">
        <f t="shared" si="8"/>
        <v>0</v>
      </c>
    </row>
    <row r="50" spans="1:14" ht="14.25" x14ac:dyDescent="0.3">
      <c r="A50" s="347" t="s">
        <v>308</v>
      </c>
      <c r="B50" s="446"/>
      <c r="C50" s="447"/>
      <c r="D50" s="447"/>
      <c r="E50" s="447"/>
      <c r="F50" s="447"/>
      <c r="G50" s="447"/>
      <c r="H50" s="447"/>
      <c r="I50" s="447"/>
      <c r="J50" s="447"/>
      <c r="K50" s="447"/>
      <c r="L50" s="447"/>
      <c r="M50" s="447"/>
      <c r="N50" s="552">
        <f t="shared" ref="N50:N61" si="9">SUM(B50:M50)</f>
        <v>0</v>
      </c>
    </row>
    <row r="51" spans="1:14" ht="14.25" x14ac:dyDescent="0.3">
      <c r="A51" s="373" t="s">
        <v>349</v>
      </c>
      <c r="B51" s="541"/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550">
        <f t="shared" si="9"/>
        <v>0</v>
      </c>
    </row>
    <row r="52" spans="1:14" ht="14.25" x14ac:dyDescent="0.3">
      <c r="A52" s="373" t="s">
        <v>350</v>
      </c>
      <c r="B52" s="541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550">
        <f t="shared" si="9"/>
        <v>0</v>
      </c>
    </row>
    <row r="53" spans="1:14" ht="14.25" x14ac:dyDescent="0.3">
      <c r="A53" s="373" t="s">
        <v>351</v>
      </c>
      <c r="B53" s="541"/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550">
        <f t="shared" si="9"/>
        <v>0</v>
      </c>
    </row>
    <row r="54" spans="1:14" ht="12" customHeight="1" x14ac:dyDescent="0.3">
      <c r="A54" s="373" t="s">
        <v>413</v>
      </c>
      <c r="B54" s="541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550">
        <f t="shared" si="9"/>
        <v>0</v>
      </c>
    </row>
    <row r="55" spans="1:14" ht="14.25" x14ac:dyDescent="0.3">
      <c r="A55" s="373" t="s">
        <v>414</v>
      </c>
      <c r="B55" s="541"/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550">
        <f t="shared" si="9"/>
        <v>0</v>
      </c>
    </row>
    <row r="56" spans="1:14" ht="14.25" x14ac:dyDescent="0.3">
      <c r="A56" s="373" t="s">
        <v>438</v>
      </c>
      <c r="B56" s="541"/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550">
        <f t="shared" si="9"/>
        <v>0</v>
      </c>
    </row>
    <row r="57" spans="1:14" ht="14.25" x14ac:dyDescent="0.3">
      <c r="A57" s="373" t="s">
        <v>439</v>
      </c>
      <c r="B57" s="541"/>
      <c r="C57" s="474"/>
      <c r="D57" s="474"/>
      <c r="E57" s="474"/>
      <c r="F57" s="474"/>
      <c r="G57" s="474"/>
      <c r="H57" s="474"/>
      <c r="I57" s="474"/>
      <c r="J57" s="474"/>
      <c r="K57" s="474"/>
      <c r="L57" s="474"/>
      <c r="M57" s="474"/>
      <c r="N57" s="550">
        <f t="shared" si="9"/>
        <v>0</v>
      </c>
    </row>
    <row r="58" spans="1:14" ht="14.25" x14ac:dyDescent="0.3">
      <c r="A58" s="373" t="s">
        <v>440</v>
      </c>
      <c r="B58" s="541"/>
      <c r="C58" s="474"/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550">
        <f t="shared" si="9"/>
        <v>0</v>
      </c>
    </row>
    <row r="59" spans="1:14" ht="14.25" x14ac:dyDescent="0.3">
      <c r="A59" s="373" t="s">
        <v>534</v>
      </c>
      <c r="B59" s="541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/>
      <c r="N59" s="550">
        <f t="shared" si="9"/>
        <v>0</v>
      </c>
    </row>
    <row r="60" spans="1:14" ht="14.25" x14ac:dyDescent="0.3">
      <c r="A60" s="373" t="s">
        <v>535</v>
      </c>
      <c r="B60" s="541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550">
        <f t="shared" si="9"/>
        <v>0</v>
      </c>
    </row>
    <row r="61" spans="1:14" ht="15" thickBot="1" x14ac:dyDescent="0.35">
      <c r="A61" s="438" t="s">
        <v>464</v>
      </c>
      <c r="B61" s="542"/>
      <c r="C61" s="534"/>
      <c r="D61" s="534"/>
      <c r="E61" s="534"/>
      <c r="F61" s="534"/>
      <c r="G61" s="534"/>
      <c r="H61" s="534"/>
      <c r="I61" s="534"/>
      <c r="J61" s="534"/>
      <c r="K61" s="534"/>
      <c r="L61" s="534"/>
      <c r="M61" s="534"/>
      <c r="N61" s="553">
        <f t="shared" si="9"/>
        <v>0</v>
      </c>
    </row>
    <row r="62" spans="1:14" ht="14.25" thickBot="1" x14ac:dyDescent="0.3">
      <c r="A62" s="345" t="s">
        <v>352</v>
      </c>
      <c r="B62" s="350">
        <f>+SUM(B63:B64)</f>
        <v>0</v>
      </c>
      <c r="C62" s="548">
        <f t="shared" ref="C62:N62" si="10">+SUM(C63:C64)</f>
        <v>0</v>
      </c>
      <c r="D62" s="548">
        <f t="shared" si="10"/>
        <v>0</v>
      </c>
      <c r="E62" s="548">
        <f t="shared" si="10"/>
        <v>0</v>
      </c>
      <c r="F62" s="548">
        <f t="shared" si="10"/>
        <v>0</v>
      </c>
      <c r="G62" s="548">
        <f t="shared" si="10"/>
        <v>0</v>
      </c>
      <c r="H62" s="548">
        <f t="shared" si="10"/>
        <v>0</v>
      </c>
      <c r="I62" s="548">
        <f t="shared" si="10"/>
        <v>0</v>
      </c>
      <c r="J62" s="548">
        <f t="shared" si="10"/>
        <v>0</v>
      </c>
      <c r="K62" s="548">
        <f t="shared" si="10"/>
        <v>0</v>
      </c>
      <c r="L62" s="548">
        <f t="shared" si="10"/>
        <v>0</v>
      </c>
      <c r="M62" s="548">
        <f t="shared" si="10"/>
        <v>0</v>
      </c>
      <c r="N62" s="549">
        <f t="shared" si="10"/>
        <v>0</v>
      </c>
    </row>
    <row r="63" spans="1:14" ht="14.25" x14ac:dyDescent="0.3">
      <c r="A63" s="347" t="s">
        <v>353</v>
      </c>
      <c r="B63" s="446"/>
      <c r="C63" s="447"/>
      <c r="D63" s="447"/>
      <c r="E63" s="447"/>
      <c r="F63" s="447"/>
      <c r="G63" s="447"/>
      <c r="H63" s="447"/>
      <c r="I63" s="447"/>
      <c r="J63" s="447"/>
      <c r="K63" s="447"/>
      <c r="L63" s="447"/>
      <c r="M63" s="447"/>
      <c r="N63" s="552">
        <f>SUM(B63:M63)</f>
        <v>0</v>
      </c>
    </row>
    <row r="64" spans="1:14" ht="15" thickBot="1" x14ac:dyDescent="0.35">
      <c r="A64" s="438" t="s">
        <v>352</v>
      </c>
      <c r="B64" s="542"/>
      <c r="C64" s="534"/>
      <c r="D64" s="534"/>
      <c r="E64" s="534"/>
      <c r="F64" s="534"/>
      <c r="G64" s="534"/>
      <c r="H64" s="534"/>
      <c r="I64" s="534"/>
      <c r="J64" s="534"/>
      <c r="K64" s="534"/>
      <c r="L64" s="534"/>
      <c r="M64" s="534"/>
      <c r="N64" s="553">
        <f>SUM(B64:M64)</f>
        <v>0</v>
      </c>
    </row>
    <row r="65" spans="1:14" ht="14.25" thickBot="1" x14ac:dyDescent="0.3">
      <c r="A65" s="345" t="s">
        <v>354</v>
      </c>
      <c r="B65" s="350">
        <f>SUM(B66:B72)</f>
        <v>4108.4800000000005</v>
      </c>
      <c r="C65" s="548">
        <f t="shared" ref="C65:N65" si="11">SUM(C66:C72)</f>
        <v>4094.7060000000006</v>
      </c>
      <c r="D65" s="548">
        <f t="shared" si="11"/>
        <v>4802.0259999999998</v>
      </c>
      <c r="E65" s="548">
        <f t="shared" si="11"/>
        <v>4304.5569999999998</v>
      </c>
      <c r="F65" s="548">
        <f t="shared" si="11"/>
        <v>3758.4629999999997</v>
      </c>
      <c r="G65" s="548">
        <f t="shared" si="11"/>
        <v>3474.9430000000002</v>
      </c>
      <c r="H65" s="548">
        <f t="shared" si="11"/>
        <v>3680.8409999999999</v>
      </c>
      <c r="I65" s="548">
        <f t="shared" si="11"/>
        <v>3248.0079999999998</v>
      </c>
      <c r="J65" s="548">
        <f t="shared" si="11"/>
        <v>3357.2950000000001</v>
      </c>
      <c r="K65" s="548">
        <f t="shared" si="11"/>
        <v>4504.8550000000005</v>
      </c>
      <c r="L65" s="548">
        <f t="shared" si="11"/>
        <v>4327.3770000000004</v>
      </c>
      <c r="M65" s="548">
        <f t="shared" si="11"/>
        <v>2885.9530000000004</v>
      </c>
      <c r="N65" s="549">
        <f t="shared" si="11"/>
        <v>46547.504000000001</v>
      </c>
    </row>
    <row r="66" spans="1:14" ht="14.25" x14ac:dyDescent="0.3">
      <c r="A66" s="347" t="s">
        <v>374</v>
      </c>
      <c r="B66" s="446"/>
      <c r="C66" s="447"/>
      <c r="D66" s="447"/>
      <c r="E66" s="447"/>
      <c r="F66" s="447"/>
      <c r="G66" s="447"/>
      <c r="H66" s="447"/>
      <c r="I66" s="447"/>
      <c r="J66" s="447"/>
      <c r="K66" s="447"/>
      <c r="L66" s="447"/>
      <c r="M66" s="447"/>
      <c r="N66" s="552">
        <f>SUM(B66:M66)</f>
        <v>0</v>
      </c>
    </row>
    <row r="67" spans="1:14" ht="14.25" x14ac:dyDescent="0.3">
      <c r="A67" s="373" t="s">
        <v>355</v>
      </c>
      <c r="B67" s="541"/>
      <c r="C67" s="474"/>
      <c r="D67" s="474"/>
      <c r="E67" s="474"/>
      <c r="F67" s="474"/>
      <c r="G67" s="474"/>
      <c r="H67" s="474"/>
      <c r="I67" s="474"/>
      <c r="J67" s="474"/>
      <c r="K67" s="474"/>
      <c r="L67" s="474"/>
      <c r="M67" s="474"/>
      <c r="N67" s="550">
        <f t="shared" ref="N67:N72" si="12">SUM(B67:M67)</f>
        <v>0</v>
      </c>
    </row>
    <row r="68" spans="1:14" ht="14.25" x14ac:dyDescent="0.3">
      <c r="A68" s="373" t="s">
        <v>375</v>
      </c>
      <c r="B68" s="541"/>
      <c r="C68" s="474"/>
      <c r="D68" s="474"/>
      <c r="E68" s="474"/>
      <c r="F68" s="474"/>
      <c r="G68" s="474"/>
      <c r="H68" s="474"/>
      <c r="I68" s="474"/>
      <c r="J68" s="474"/>
      <c r="K68" s="474"/>
      <c r="L68" s="474"/>
      <c r="M68" s="474"/>
      <c r="N68" s="550">
        <f t="shared" si="12"/>
        <v>0</v>
      </c>
    </row>
    <row r="69" spans="1:14" ht="14.25" x14ac:dyDescent="0.3">
      <c r="A69" s="373" t="s">
        <v>356</v>
      </c>
      <c r="B69" s="541">
        <v>4108.4800000000005</v>
      </c>
      <c r="C69" s="474">
        <v>4094.7060000000006</v>
      </c>
      <c r="D69" s="474">
        <v>4802.0259999999998</v>
      </c>
      <c r="E69" s="474">
        <v>4304.5569999999998</v>
      </c>
      <c r="F69" s="474">
        <v>3758.4629999999997</v>
      </c>
      <c r="G69" s="474">
        <v>3474.9430000000002</v>
      </c>
      <c r="H69" s="474">
        <v>3680.8409999999999</v>
      </c>
      <c r="I69" s="474">
        <v>3248.0079999999998</v>
      </c>
      <c r="J69" s="474">
        <v>3357.2950000000001</v>
      </c>
      <c r="K69" s="474">
        <v>4504.8550000000005</v>
      </c>
      <c r="L69" s="474">
        <v>4327.3770000000004</v>
      </c>
      <c r="M69" s="474">
        <v>2885.9530000000004</v>
      </c>
      <c r="N69" s="550">
        <f t="shared" si="12"/>
        <v>46547.504000000001</v>
      </c>
    </row>
    <row r="70" spans="1:14" ht="14.25" x14ac:dyDescent="0.3">
      <c r="A70" s="373" t="s">
        <v>392</v>
      </c>
      <c r="B70" s="541"/>
      <c r="C70" s="474"/>
      <c r="D70" s="474"/>
      <c r="E70" s="474"/>
      <c r="F70" s="474"/>
      <c r="G70" s="474"/>
      <c r="H70" s="474"/>
      <c r="I70" s="474"/>
      <c r="J70" s="474"/>
      <c r="K70" s="474"/>
      <c r="L70" s="474"/>
      <c r="M70" s="474"/>
      <c r="N70" s="550">
        <f t="shared" si="12"/>
        <v>0</v>
      </c>
    </row>
    <row r="71" spans="1:14" ht="14.25" x14ac:dyDescent="0.3">
      <c r="A71" s="373" t="s">
        <v>453</v>
      </c>
      <c r="B71" s="541"/>
      <c r="C71" s="474"/>
      <c r="D71" s="474"/>
      <c r="E71" s="474"/>
      <c r="F71" s="474"/>
      <c r="G71" s="474"/>
      <c r="H71" s="474"/>
      <c r="I71" s="474"/>
      <c r="J71" s="474"/>
      <c r="K71" s="474"/>
      <c r="L71" s="474"/>
      <c r="M71" s="474"/>
      <c r="N71" s="550">
        <f t="shared" si="12"/>
        <v>0</v>
      </c>
    </row>
    <row r="72" spans="1:14" ht="15" thickBot="1" x14ac:dyDescent="0.35">
      <c r="A72" s="438" t="s">
        <v>441</v>
      </c>
      <c r="B72" s="542"/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534"/>
      <c r="N72" s="553">
        <f t="shared" si="12"/>
        <v>0</v>
      </c>
    </row>
    <row r="73" spans="1:14" ht="14.25" thickBot="1" x14ac:dyDescent="0.3">
      <c r="A73" s="345" t="s">
        <v>357</v>
      </c>
      <c r="B73" s="350">
        <f t="shared" ref="B73:N73" si="13">SUM(B74:B81)</f>
        <v>11141.131000000001</v>
      </c>
      <c r="C73" s="548">
        <f t="shared" si="13"/>
        <v>2914.62</v>
      </c>
      <c r="D73" s="548">
        <f t="shared" si="13"/>
        <v>2069.5539999999996</v>
      </c>
      <c r="E73" s="548">
        <f t="shared" si="13"/>
        <v>11953.195000000002</v>
      </c>
      <c r="F73" s="548">
        <f t="shared" si="13"/>
        <v>14566.872000000001</v>
      </c>
      <c r="G73" s="548">
        <f t="shared" si="13"/>
        <v>14164.125999999998</v>
      </c>
      <c r="H73" s="548">
        <f t="shared" si="13"/>
        <v>10695.134</v>
      </c>
      <c r="I73" s="548">
        <f t="shared" si="13"/>
        <v>1853.5330000000004</v>
      </c>
      <c r="J73" s="548">
        <f t="shared" si="13"/>
        <v>14035.067000000001</v>
      </c>
      <c r="K73" s="548">
        <f t="shared" si="13"/>
        <v>11284.009000000002</v>
      </c>
      <c r="L73" s="548">
        <f t="shared" si="13"/>
        <v>2925.0610000000001</v>
      </c>
      <c r="M73" s="548">
        <f t="shared" si="13"/>
        <v>0</v>
      </c>
      <c r="N73" s="549">
        <f t="shared" si="13"/>
        <v>97602.302000000011</v>
      </c>
    </row>
    <row r="74" spans="1:14" ht="14.25" x14ac:dyDescent="0.3">
      <c r="A74" s="347" t="s">
        <v>358</v>
      </c>
      <c r="B74" s="446"/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552">
        <f>SUM(B74:M74)</f>
        <v>0</v>
      </c>
    </row>
    <row r="75" spans="1:14" ht="14.25" x14ac:dyDescent="0.3">
      <c r="A75" s="373" t="s">
        <v>393</v>
      </c>
      <c r="B75" s="541"/>
      <c r="C75" s="474"/>
      <c r="D75" s="474"/>
      <c r="E75" s="474"/>
      <c r="F75" s="474"/>
      <c r="G75" s="474"/>
      <c r="H75" s="474"/>
      <c r="I75" s="474"/>
      <c r="J75" s="474"/>
      <c r="K75" s="474"/>
      <c r="L75" s="474"/>
      <c r="M75" s="474"/>
      <c r="N75" s="550">
        <f t="shared" ref="N75:N81" si="14">SUM(B75:M75)</f>
        <v>0</v>
      </c>
    </row>
    <row r="76" spans="1:14" ht="14.25" x14ac:dyDescent="0.3">
      <c r="A76" s="373" t="s">
        <v>357</v>
      </c>
      <c r="B76" s="541">
        <v>10768.799000000001</v>
      </c>
      <c r="C76" s="474">
        <v>2914.62</v>
      </c>
      <c r="D76" s="474">
        <v>2065.41</v>
      </c>
      <c r="E76" s="474">
        <v>11953.195000000002</v>
      </c>
      <c r="F76" s="474">
        <v>-532.21100000000001</v>
      </c>
      <c r="G76" s="474"/>
      <c r="H76" s="474"/>
      <c r="I76" s="474"/>
      <c r="J76" s="474"/>
      <c r="K76" s="474"/>
      <c r="L76" s="474"/>
      <c r="M76" s="474"/>
      <c r="N76" s="550">
        <f t="shared" si="14"/>
        <v>27169.813000000006</v>
      </c>
    </row>
    <row r="77" spans="1:14" ht="14.25" x14ac:dyDescent="0.3">
      <c r="A77" s="373" t="s">
        <v>359</v>
      </c>
      <c r="B77" s="541"/>
      <c r="C77" s="474"/>
      <c r="D77" s="474"/>
      <c r="E77" s="474"/>
      <c r="F77" s="474"/>
      <c r="G77" s="474"/>
      <c r="H77" s="474"/>
      <c r="I77" s="474"/>
      <c r="J77" s="474"/>
      <c r="K77" s="474"/>
      <c r="L77" s="474"/>
      <c r="M77" s="474"/>
      <c r="N77" s="550">
        <f t="shared" si="14"/>
        <v>0</v>
      </c>
    </row>
    <row r="78" spans="1:14" ht="14.25" x14ac:dyDescent="0.3">
      <c r="A78" s="373" t="s">
        <v>360</v>
      </c>
      <c r="B78" s="541"/>
      <c r="C78" s="474"/>
      <c r="D78" s="474"/>
      <c r="E78" s="474"/>
      <c r="F78" s="474"/>
      <c r="G78" s="474"/>
      <c r="H78" s="474"/>
      <c r="I78" s="474"/>
      <c r="J78" s="474"/>
      <c r="K78" s="474"/>
      <c r="L78" s="474"/>
      <c r="M78" s="474"/>
      <c r="N78" s="550">
        <f t="shared" si="14"/>
        <v>0</v>
      </c>
    </row>
    <row r="79" spans="1:14" ht="14.25" x14ac:dyDescent="0.3">
      <c r="A79" s="373" t="s">
        <v>530</v>
      </c>
      <c r="B79" s="541"/>
      <c r="C79" s="474"/>
      <c r="D79" s="474"/>
      <c r="E79" s="474"/>
      <c r="F79" s="474">
        <v>-136.898</v>
      </c>
      <c r="G79" s="474">
        <v>0</v>
      </c>
      <c r="H79" s="474">
        <v>-492.47500000000002</v>
      </c>
      <c r="I79" s="474"/>
      <c r="J79" s="474"/>
      <c r="K79" s="474"/>
      <c r="L79" s="474">
        <v>2925.0610000000001</v>
      </c>
      <c r="M79" s="474"/>
      <c r="N79" s="550">
        <f t="shared" si="14"/>
        <v>2295.6880000000001</v>
      </c>
    </row>
    <row r="80" spans="1:14" ht="14.25" x14ac:dyDescent="0.3">
      <c r="A80" s="373" t="s">
        <v>537</v>
      </c>
      <c r="B80" s="541">
        <v>372.33199999999999</v>
      </c>
      <c r="C80" s="474"/>
      <c r="D80" s="474">
        <v>4.1440000000000001</v>
      </c>
      <c r="E80" s="474"/>
      <c r="F80" s="474"/>
      <c r="G80" s="474"/>
      <c r="H80" s="474"/>
      <c r="I80" s="474"/>
      <c r="J80" s="474"/>
      <c r="K80" s="474"/>
      <c r="L80" s="474"/>
      <c r="M80" s="474"/>
      <c r="N80" s="550">
        <f t="shared" si="14"/>
        <v>376.476</v>
      </c>
    </row>
    <row r="81" spans="1:14" ht="15" thickBot="1" x14ac:dyDescent="0.35">
      <c r="A81" s="438" t="s">
        <v>531</v>
      </c>
      <c r="B81" s="542"/>
      <c r="C81" s="534"/>
      <c r="D81" s="534"/>
      <c r="E81" s="534"/>
      <c r="F81" s="534">
        <v>15235.981000000002</v>
      </c>
      <c r="G81" s="534">
        <v>14164.125999999998</v>
      </c>
      <c r="H81" s="534">
        <v>11187.609</v>
      </c>
      <c r="I81" s="534">
        <v>1853.5330000000004</v>
      </c>
      <c r="J81" s="534">
        <v>14035.067000000001</v>
      </c>
      <c r="K81" s="534">
        <v>11284.009000000002</v>
      </c>
      <c r="L81" s="534"/>
      <c r="M81" s="534"/>
      <c r="N81" s="553">
        <f t="shared" si="14"/>
        <v>67760.325000000012</v>
      </c>
    </row>
    <row r="82" spans="1:14" ht="14.25" thickBot="1" x14ac:dyDescent="0.3">
      <c r="A82" s="345" t="s">
        <v>361</v>
      </c>
      <c r="B82" s="350">
        <f t="shared" ref="B82:N82" si="15">SUM(B83:B101)</f>
        <v>5772.0549999999994</v>
      </c>
      <c r="C82" s="548">
        <f t="shared" si="15"/>
        <v>1402.9349999999999</v>
      </c>
      <c r="D82" s="548">
        <f t="shared" si="15"/>
        <v>901.01</v>
      </c>
      <c r="E82" s="548">
        <f t="shared" si="15"/>
        <v>6857.5990000000002</v>
      </c>
      <c r="F82" s="548">
        <f t="shared" si="15"/>
        <v>6898.7579999999998</v>
      </c>
      <c r="G82" s="548">
        <f t="shared" si="15"/>
        <v>5906.7650000000003</v>
      </c>
      <c r="H82" s="548">
        <f t="shared" si="15"/>
        <v>5482.9270000000006</v>
      </c>
      <c r="I82" s="548">
        <f t="shared" si="15"/>
        <v>1130.7450000000001</v>
      </c>
      <c r="J82" s="548">
        <f t="shared" si="15"/>
        <v>6418.3009999999995</v>
      </c>
      <c r="K82" s="548">
        <f t="shared" si="15"/>
        <v>3967.4189999999999</v>
      </c>
      <c r="L82" s="548">
        <f t="shared" si="15"/>
        <v>0</v>
      </c>
      <c r="M82" s="548">
        <f t="shared" si="15"/>
        <v>0</v>
      </c>
      <c r="N82" s="549">
        <f t="shared" si="15"/>
        <v>44738.514000000003</v>
      </c>
    </row>
    <row r="83" spans="1:14" ht="14.25" x14ac:dyDescent="0.3">
      <c r="A83" s="347" t="s">
        <v>183</v>
      </c>
      <c r="B83" s="446">
        <v>5772.0549999999994</v>
      </c>
      <c r="C83" s="447">
        <v>1402.9349999999999</v>
      </c>
      <c r="D83" s="447">
        <v>901.01</v>
      </c>
      <c r="E83" s="447">
        <v>6857.5990000000002</v>
      </c>
      <c r="F83" s="447">
        <v>6898.7579999999998</v>
      </c>
      <c r="G83" s="447">
        <v>5906.7650000000003</v>
      </c>
      <c r="H83" s="447">
        <v>5482.9270000000006</v>
      </c>
      <c r="I83" s="447">
        <v>1130.7450000000001</v>
      </c>
      <c r="J83" s="447">
        <v>6418.3009999999995</v>
      </c>
      <c r="K83" s="447">
        <v>3967.4189999999999</v>
      </c>
      <c r="L83" s="447"/>
      <c r="M83" s="447"/>
      <c r="N83" s="552">
        <f>SUM(B83:M83)</f>
        <v>44738.514000000003</v>
      </c>
    </row>
    <row r="84" spans="1:14" ht="14.25" x14ac:dyDescent="0.3">
      <c r="A84" s="373" t="s">
        <v>362</v>
      </c>
      <c r="B84" s="541"/>
      <c r="C84" s="474"/>
      <c r="D84" s="474"/>
      <c r="E84" s="474"/>
      <c r="F84" s="474"/>
      <c r="G84" s="474"/>
      <c r="H84" s="474"/>
      <c r="I84" s="474"/>
      <c r="J84" s="474"/>
      <c r="K84" s="474"/>
      <c r="L84" s="474"/>
      <c r="M84" s="474"/>
      <c r="N84" s="550">
        <f t="shared" ref="N84:N112" si="16">SUM(B84:M84)</f>
        <v>0</v>
      </c>
    </row>
    <row r="85" spans="1:14" ht="14.25" x14ac:dyDescent="0.3">
      <c r="A85" s="373" t="s">
        <v>181</v>
      </c>
      <c r="B85" s="541"/>
      <c r="C85" s="474"/>
      <c r="D85" s="474"/>
      <c r="E85" s="474"/>
      <c r="F85" s="474"/>
      <c r="G85" s="474"/>
      <c r="H85" s="474"/>
      <c r="I85" s="474"/>
      <c r="J85" s="474"/>
      <c r="K85" s="474"/>
      <c r="L85" s="474"/>
      <c r="M85" s="474"/>
      <c r="N85" s="550">
        <f t="shared" si="16"/>
        <v>0</v>
      </c>
    </row>
    <row r="86" spans="1:14" ht="14.25" x14ac:dyDescent="0.3">
      <c r="A86" s="373" t="s">
        <v>363</v>
      </c>
      <c r="B86" s="541"/>
      <c r="C86" s="474"/>
      <c r="D86" s="474"/>
      <c r="E86" s="474"/>
      <c r="F86" s="474"/>
      <c r="G86" s="474"/>
      <c r="H86" s="474"/>
      <c r="I86" s="474"/>
      <c r="J86" s="474"/>
      <c r="K86" s="474"/>
      <c r="L86" s="474"/>
      <c r="M86" s="474"/>
      <c r="N86" s="550">
        <f t="shared" si="16"/>
        <v>0</v>
      </c>
    </row>
    <row r="87" spans="1:14" ht="14.25" x14ac:dyDescent="0.3">
      <c r="A87" s="373" t="s">
        <v>472</v>
      </c>
      <c r="B87" s="541"/>
      <c r="C87" s="474"/>
      <c r="D87" s="474"/>
      <c r="E87" s="474"/>
      <c r="F87" s="474"/>
      <c r="G87" s="474"/>
      <c r="H87" s="474"/>
      <c r="I87" s="474"/>
      <c r="J87" s="474"/>
      <c r="K87" s="474"/>
      <c r="L87" s="474"/>
      <c r="M87" s="474"/>
      <c r="N87" s="550">
        <f t="shared" si="16"/>
        <v>0</v>
      </c>
    </row>
    <row r="88" spans="1:14" ht="14.25" x14ac:dyDescent="0.3">
      <c r="A88" s="373" t="s">
        <v>364</v>
      </c>
      <c r="B88" s="541"/>
      <c r="C88" s="474"/>
      <c r="D88" s="474"/>
      <c r="E88" s="474"/>
      <c r="F88" s="474"/>
      <c r="G88" s="474"/>
      <c r="H88" s="474"/>
      <c r="I88" s="474"/>
      <c r="J88" s="474"/>
      <c r="K88" s="474"/>
      <c r="L88" s="474"/>
      <c r="M88" s="474"/>
      <c r="N88" s="550">
        <f t="shared" si="16"/>
        <v>0</v>
      </c>
    </row>
    <row r="89" spans="1:14" ht="14.25" x14ac:dyDescent="0.3">
      <c r="A89" s="373" t="s">
        <v>442</v>
      </c>
      <c r="B89" s="541"/>
      <c r="C89" s="474"/>
      <c r="D89" s="474"/>
      <c r="E89" s="474"/>
      <c r="F89" s="474"/>
      <c r="G89" s="474"/>
      <c r="H89" s="474"/>
      <c r="I89" s="474"/>
      <c r="J89" s="474"/>
      <c r="K89" s="474"/>
      <c r="L89" s="474"/>
      <c r="M89" s="474"/>
      <c r="N89" s="550">
        <f t="shared" si="16"/>
        <v>0</v>
      </c>
    </row>
    <row r="90" spans="1:14" ht="14.25" x14ac:dyDescent="0.3">
      <c r="A90" s="373" t="s">
        <v>155</v>
      </c>
      <c r="B90" s="541"/>
      <c r="C90" s="474"/>
      <c r="D90" s="474"/>
      <c r="E90" s="474"/>
      <c r="F90" s="474"/>
      <c r="G90" s="474"/>
      <c r="H90" s="474"/>
      <c r="I90" s="474"/>
      <c r="J90" s="474"/>
      <c r="K90" s="474"/>
      <c r="L90" s="474"/>
      <c r="M90" s="474"/>
      <c r="N90" s="550">
        <f t="shared" si="16"/>
        <v>0</v>
      </c>
    </row>
    <row r="91" spans="1:14" ht="14.25" x14ac:dyDescent="0.3">
      <c r="A91" s="373" t="s">
        <v>365</v>
      </c>
      <c r="B91" s="541"/>
      <c r="C91" s="474"/>
      <c r="D91" s="474"/>
      <c r="E91" s="474"/>
      <c r="F91" s="474"/>
      <c r="G91" s="474"/>
      <c r="H91" s="474"/>
      <c r="I91" s="474"/>
      <c r="J91" s="474"/>
      <c r="K91" s="474"/>
      <c r="L91" s="474"/>
      <c r="M91" s="474"/>
      <c r="N91" s="550">
        <f t="shared" si="16"/>
        <v>0</v>
      </c>
    </row>
    <row r="92" spans="1:14" ht="14.25" x14ac:dyDescent="0.3">
      <c r="A92" s="373" t="s">
        <v>366</v>
      </c>
      <c r="B92" s="541"/>
      <c r="C92" s="474"/>
      <c r="D92" s="474"/>
      <c r="E92" s="474"/>
      <c r="F92" s="474"/>
      <c r="G92" s="474"/>
      <c r="H92" s="474"/>
      <c r="I92" s="474"/>
      <c r="J92" s="474"/>
      <c r="K92" s="474"/>
      <c r="L92" s="474"/>
      <c r="M92" s="474"/>
      <c r="N92" s="550">
        <f t="shared" si="16"/>
        <v>0</v>
      </c>
    </row>
    <row r="93" spans="1:14" ht="14.25" x14ac:dyDescent="0.3">
      <c r="A93" s="373" t="s">
        <v>367</v>
      </c>
      <c r="B93" s="541"/>
      <c r="C93" s="474"/>
      <c r="D93" s="474"/>
      <c r="E93" s="474"/>
      <c r="F93" s="474"/>
      <c r="G93" s="474"/>
      <c r="H93" s="474"/>
      <c r="I93" s="474"/>
      <c r="J93" s="474"/>
      <c r="K93" s="474"/>
      <c r="L93" s="474"/>
      <c r="M93" s="474"/>
      <c r="N93" s="550">
        <f t="shared" si="16"/>
        <v>0</v>
      </c>
    </row>
    <row r="94" spans="1:14" ht="14.25" x14ac:dyDescent="0.3">
      <c r="A94" s="373" t="s">
        <v>368</v>
      </c>
      <c r="B94" s="541"/>
      <c r="C94" s="474"/>
      <c r="D94" s="474"/>
      <c r="E94" s="474"/>
      <c r="F94" s="474"/>
      <c r="G94" s="474"/>
      <c r="H94" s="474"/>
      <c r="I94" s="474"/>
      <c r="J94" s="474"/>
      <c r="K94" s="474"/>
      <c r="L94" s="474"/>
      <c r="M94" s="474"/>
      <c r="N94" s="550">
        <f t="shared" si="16"/>
        <v>0</v>
      </c>
    </row>
    <row r="95" spans="1:14" ht="14.25" x14ac:dyDescent="0.3">
      <c r="A95" s="373" t="s">
        <v>532</v>
      </c>
      <c r="B95" s="541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550">
        <f t="shared" si="16"/>
        <v>0</v>
      </c>
    </row>
    <row r="96" spans="1:14" ht="14.25" x14ac:dyDescent="0.3">
      <c r="A96" s="373" t="s">
        <v>454</v>
      </c>
      <c r="B96" s="541"/>
      <c r="C96" s="474"/>
      <c r="D96" s="474"/>
      <c r="E96" s="474"/>
      <c r="F96" s="474"/>
      <c r="G96" s="474"/>
      <c r="H96" s="474"/>
      <c r="I96" s="474"/>
      <c r="J96" s="474"/>
      <c r="K96" s="474"/>
      <c r="L96" s="474"/>
      <c r="M96" s="474"/>
      <c r="N96" s="550">
        <f t="shared" si="16"/>
        <v>0</v>
      </c>
    </row>
    <row r="97" spans="1:16" ht="14.25" x14ac:dyDescent="0.3">
      <c r="A97" s="373" t="s">
        <v>443</v>
      </c>
      <c r="B97" s="541"/>
      <c r="C97" s="474"/>
      <c r="D97" s="474"/>
      <c r="E97" s="474"/>
      <c r="F97" s="474"/>
      <c r="G97" s="474"/>
      <c r="H97" s="474"/>
      <c r="I97" s="474"/>
      <c r="J97" s="474"/>
      <c r="K97" s="474"/>
      <c r="L97" s="474"/>
      <c r="M97" s="474"/>
      <c r="N97" s="550">
        <f t="shared" si="16"/>
        <v>0</v>
      </c>
    </row>
    <row r="98" spans="1:16" ht="14.25" x14ac:dyDescent="0.3">
      <c r="A98" s="373" t="s">
        <v>444</v>
      </c>
      <c r="B98" s="541"/>
      <c r="C98" s="474"/>
      <c r="D98" s="474"/>
      <c r="E98" s="474"/>
      <c r="F98" s="474"/>
      <c r="G98" s="474"/>
      <c r="H98" s="474"/>
      <c r="I98" s="474"/>
      <c r="J98" s="474"/>
      <c r="K98" s="474"/>
      <c r="L98" s="474"/>
      <c r="M98" s="474"/>
      <c r="N98" s="550">
        <f t="shared" si="16"/>
        <v>0</v>
      </c>
    </row>
    <row r="99" spans="1:16" ht="14.25" x14ac:dyDescent="0.3">
      <c r="A99" s="373" t="s">
        <v>533</v>
      </c>
      <c r="B99" s="541">
        <v>0</v>
      </c>
      <c r="C99" s="474">
        <v>0</v>
      </c>
      <c r="D99" s="474">
        <v>0</v>
      </c>
      <c r="E99" s="474">
        <v>0</v>
      </c>
      <c r="F99" s="474">
        <v>0</v>
      </c>
      <c r="G99" s="474">
        <v>0</v>
      </c>
      <c r="H99" s="474">
        <v>0</v>
      </c>
      <c r="I99" s="474">
        <v>0</v>
      </c>
      <c r="J99" s="474">
        <v>0</v>
      </c>
      <c r="K99" s="474">
        <v>0</v>
      </c>
      <c r="L99" s="474"/>
      <c r="M99" s="474"/>
      <c r="N99" s="550">
        <f t="shared" si="16"/>
        <v>0</v>
      </c>
    </row>
    <row r="100" spans="1:16" ht="14.25" x14ac:dyDescent="0.3">
      <c r="A100" s="373" t="s">
        <v>445</v>
      </c>
      <c r="B100" s="541"/>
      <c r="C100" s="474"/>
      <c r="D100" s="474"/>
      <c r="E100" s="474"/>
      <c r="F100" s="474"/>
      <c r="G100" s="474"/>
      <c r="H100" s="474"/>
      <c r="I100" s="474"/>
      <c r="J100" s="474"/>
      <c r="K100" s="474"/>
      <c r="L100" s="474"/>
      <c r="M100" s="474"/>
      <c r="N100" s="550">
        <f t="shared" si="16"/>
        <v>0</v>
      </c>
    </row>
    <row r="101" spans="1:16" ht="15" thickBot="1" x14ac:dyDescent="0.35">
      <c r="A101" s="438" t="s">
        <v>446</v>
      </c>
      <c r="B101" s="542"/>
      <c r="C101" s="534"/>
      <c r="D101" s="534"/>
      <c r="E101" s="534"/>
      <c r="F101" s="534"/>
      <c r="G101" s="534"/>
      <c r="H101" s="534"/>
      <c r="I101" s="534"/>
      <c r="J101" s="534"/>
      <c r="K101" s="534"/>
      <c r="L101" s="534"/>
      <c r="M101" s="534"/>
      <c r="N101" s="553">
        <f t="shared" si="16"/>
        <v>0</v>
      </c>
    </row>
    <row r="102" spans="1:16" ht="14.25" thickBot="1" x14ac:dyDescent="0.3">
      <c r="A102" s="345" t="s">
        <v>369</v>
      </c>
      <c r="B102" s="350">
        <f>SUM(B103:B110)</f>
        <v>0</v>
      </c>
      <c r="C102" s="548">
        <f t="shared" ref="C102:N102" si="17">SUM(C103:C110)</f>
        <v>0</v>
      </c>
      <c r="D102" s="548">
        <f t="shared" si="17"/>
        <v>0</v>
      </c>
      <c r="E102" s="548">
        <f t="shared" si="17"/>
        <v>0</v>
      </c>
      <c r="F102" s="548">
        <f t="shared" si="17"/>
        <v>0</v>
      </c>
      <c r="G102" s="548">
        <f t="shared" si="17"/>
        <v>0</v>
      </c>
      <c r="H102" s="548">
        <f t="shared" si="17"/>
        <v>0</v>
      </c>
      <c r="I102" s="548">
        <f t="shared" si="17"/>
        <v>0</v>
      </c>
      <c r="J102" s="548">
        <f t="shared" si="17"/>
        <v>0</v>
      </c>
      <c r="K102" s="548">
        <f t="shared" si="17"/>
        <v>0</v>
      </c>
      <c r="L102" s="548">
        <f t="shared" si="17"/>
        <v>0</v>
      </c>
      <c r="M102" s="548">
        <f t="shared" si="17"/>
        <v>0</v>
      </c>
      <c r="N102" s="549">
        <f t="shared" si="17"/>
        <v>0</v>
      </c>
      <c r="P102" s="545"/>
    </row>
    <row r="103" spans="1:16" ht="14.25" x14ac:dyDescent="0.3">
      <c r="A103" s="347" t="s">
        <v>182</v>
      </c>
      <c r="B103" s="446"/>
      <c r="C103" s="447"/>
      <c r="D103" s="447"/>
      <c r="E103" s="447"/>
      <c r="F103" s="447"/>
      <c r="G103" s="447"/>
      <c r="H103" s="447"/>
      <c r="I103" s="447"/>
      <c r="J103" s="447"/>
      <c r="K103" s="447"/>
      <c r="L103" s="447"/>
      <c r="M103" s="447"/>
      <c r="N103" s="552">
        <f t="shared" si="16"/>
        <v>0</v>
      </c>
    </row>
    <row r="104" spans="1:16" ht="14.25" x14ac:dyDescent="0.3">
      <c r="A104" s="373" t="s">
        <v>447</v>
      </c>
      <c r="B104" s="541"/>
      <c r="C104" s="474"/>
      <c r="D104" s="474"/>
      <c r="E104" s="474"/>
      <c r="F104" s="474"/>
      <c r="G104" s="474"/>
      <c r="H104" s="474"/>
      <c r="I104" s="474"/>
      <c r="J104" s="474"/>
      <c r="K104" s="474"/>
      <c r="L104" s="474"/>
      <c r="M104" s="474"/>
      <c r="N104" s="550">
        <f t="shared" si="16"/>
        <v>0</v>
      </c>
    </row>
    <row r="105" spans="1:16" ht="14.25" x14ac:dyDescent="0.3">
      <c r="A105" s="373" t="s">
        <v>370</v>
      </c>
      <c r="B105" s="541"/>
      <c r="C105" s="474"/>
      <c r="D105" s="474"/>
      <c r="E105" s="474"/>
      <c r="F105" s="474"/>
      <c r="G105" s="474"/>
      <c r="H105" s="474"/>
      <c r="I105" s="474"/>
      <c r="J105" s="474"/>
      <c r="K105" s="474"/>
      <c r="L105" s="474"/>
      <c r="M105" s="474"/>
      <c r="N105" s="550">
        <f t="shared" si="16"/>
        <v>0</v>
      </c>
    </row>
    <row r="106" spans="1:16" ht="14.25" x14ac:dyDescent="0.3">
      <c r="A106" s="373" t="s">
        <v>448</v>
      </c>
      <c r="B106" s="541"/>
      <c r="C106" s="474"/>
      <c r="D106" s="474"/>
      <c r="E106" s="474"/>
      <c r="F106" s="474"/>
      <c r="G106" s="474"/>
      <c r="H106" s="474"/>
      <c r="I106" s="474"/>
      <c r="J106" s="474"/>
      <c r="K106" s="474"/>
      <c r="L106" s="474"/>
      <c r="M106" s="474"/>
      <c r="N106" s="550">
        <f t="shared" si="16"/>
        <v>0</v>
      </c>
    </row>
    <row r="107" spans="1:16" ht="14.25" x14ac:dyDescent="0.3">
      <c r="A107" s="373" t="s">
        <v>449</v>
      </c>
      <c r="B107" s="541"/>
      <c r="C107" s="474"/>
      <c r="D107" s="474"/>
      <c r="E107" s="474"/>
      <c r="F107" s="474"/>
      <c r="G107" s="474"/>
      <c r="H107" s="474"/>
      <c r="I107" s="474"/>
      <c r="J107" s="474"/>
      <c r="K107" s="474"/>
      <c r="L107" s="474"/>
      <c r="M107" s="474"/>
      <c r="N107" s="550">
        <f t="shared" si="16"/>
        <v>0</v>
      </c>
    </row>
    <row r="108" spans="1:16" ht="14.25" x14ac:dyDescent="0.3">
      <c r="A108" s="373" t="s">
        <v>450</v>
      </c>
      <c r="B108" s="541"/>
      <c r="C108" s="474"/>
      <c r="D108" s="474"/>
      <c r="E108" s="474"/>
      <c r="F108" s="474"/>
      <c r="G108" s="474"/>
      <c r="H108" s="474"/>
      <c r="I108" s="474"/>
      <c r="J108" s="474"/>
      <c r="K108" s="474"/>
      <c r="L108" s="474"/>
      <c r="M108" s="474"/>
      <c r="N108" s="550">
        <f t="shared" si="16"/>
        <v>0</v>
      </c>
    </row>
    <row r="109" spans="1:16" ht="14.25" x14ac:dyDescent="0.3">
      <c r="A109" s="373" t="s">
        <v>451</v>
      </c>
      <c r="B109" s="541"/>
      <c r="C109" s="474"/>
      <c r="D109" s="474"/>
      <c r="E109" s="474"/>
      <c r="F109" s="474"/>
      <c r="G109" s="474"/>
      <c r="H109" s="474"/>
      <c r="I109" s="474"/>
      <c r="J109" s="474"/>
      <c r="K109" s="474"/>
      <c r="L109" s="474"/>
      <c r="M109" s="474"/>
      <c r="N109" s="550">
        <f t="shared" si="16"/>
        <v>0</v>
      </c>
    </row>
    <row r="110" spans="1:16" ht="15" thickBot="1" x14ac:dyDescent="0.35">
      <c r="A110" s="438" t="s">
        <v>465</v>
      </c>
      <c r="B110" s="542"/>
      <c r="C110" s="534"/>
      <c r="D110" s="534"/>
      <c r="E110" s="534"/>
      <c r="F110" s="534"/>
      <c r="G110" s="534"/>
      <c r="H110" s="534"/>
      <c r="I110" s="534"/>
      <c r="J110" s="534"/>
      <c r="K110" s="534"/>
      <c r="L110" s="534"/>
      <c r="M110" s="534"/>
      <c r="N110" s="553">
        <f t="shared" si="16"/>
        <v>0</v>
      </c>
    </row>
    <row r="111" spans="1:16" ht="14.25" thickBot="1" x14ac:dyDescent="0.3">
      <c r="A111" s="345" t="s">
        <v>183</v>
      </c>
      <c r="B111" s="350">
        <f>B112</f>
        <v>0</v>
      </c>
      <c r="C111" s="548">
        <f t="shared" ref="C111:N111" si="18">C112</f>
        <v>0</v>
      </c>
      <c r="D111" s="548">
        <f t="shared" si="18"/>
        <v>0</v>
      </c>
      <c r="E111" s="548">
        <f t="shared" si="18"/>
        <v>0</v>
      </c>
      <c r="F111" s="548">
        <f t="shared" si="18"/>
        <v>0</v>
      </c>
      <c r="G111" s="548">
        <f t="shared" si="18"/>
        <v>0</v>
      </c>
      <c r="H111" s="548">
        <f t="shared" si="18"/>
        <v>0</v>
      </c>
      <c r="I111" s="548">
        <f t="shared" si="18"/>
        <v>0</v>
      </c>
      <c r="J111" s="548">
        <f t="shared" si="18"/>
        <v>0</v>
      </c>
      <c r="K111" s="548">
        <f t="shared" si="18"/>
        <v>0</v>
      </c>
      <c r="L111" s="548">
        <f t="shared" si="18"/>
        <v>847.95399999999995</v>
      </c>
      <c r="M111" s="548">
        <f t="shared" si="18"/>
        <v>0</v>
      </c>
      <c r="N111" s="549">
        <f t="shared" si="18"/>
        <v>847.95399999999995</v>
      </c>
    </row>
    <row r="112" spans="1:16" ht="15" thickBot="1" x14ac:dyDescent="0.35">
      <c r="A112" s="445" t="s">
        <v>183</v>
      </c>
      <c r="B112" s="538"/>
      <c r="C112" s="540"/>
      <c r="D112" s="540"/>
      <c r="E112" s="540"/>
      <c r="F112" s="540"/>
      <c r="G112" s="540"/>
      <c r="H112" s="540"/>
      <c r="I112" s="540"/>
      <c r="J112" s="540"/>
      <c r="K112" s="540"/>
      <c r="L112" s="540">
        <v>847.95399999999995</v>
      </c>
      <c r="M112" s="540"/>
      <c r="N112" s="554">
        <f t="shared" si="16"/>
        <v>847.95399999999995</v>
      </c>
    </row>
    <row r="113" spans="1:14" ht="14.25" thickBot="1" x14ac:dyDescent="0.3">
      <c r="A113" s="349" t="s">
        <v>15</v>
      </c>
      <c r="B113" s="351">
        <f t="shared" ref="B113:N113" si="19">+B5+B11+B29+B34+B49+B62+B65+B73+B82+B102+B111</f>
        <v>65525.915000000001</v>
      </c>
      <c r="C113" s="555">
        <f t="shared" si="19"/>
        <v>50717.416999999994</v>
      </c>
      <c r="D113" s="555">
        <f t="shared" si="19"/>
        <v>69670.162000000011</v>
      </c>
      <c r="E113" s="555">
        <f t="shared" si="19"/>
        <v>85295.256000000008</v>
      </c>
      <c r="F113" s="555">
        <f t="shared" si="19"/>
        <v>85573.218999999997</v>
      </c>
      <c r="G113" s="555">
        <f t="shared" si="19"/>
        <v>85542.84199999999</v>
      </c>
      <c r="H113" s="555">
        <f t="shared" si="19"/>
        <v>78897.575000000012</v>
      </c>
      <c r="I113" s="555">
        <f t="shared" si="19"/>
        <v>48748.104000000007</v>
      </c>
      <c r="J113" s="555">
        <f t="shared" si="19"/>
        <v>74283.152999999991</v>
      </c>
      <c r="K113" s="555">
        <f t="shared" si="19"/>
        <v>73756.005999999994</v>
      </c>
      <c r="L113" s="555">
        <f t="shared" si="19"/>
        <v>50812.724000000009</v>
      </c>
      <c r="M113" s="555">
        <f t="shared" si="19"/>
        <v>43300.850999999995</v>
      </c>
      <c r="N113" s="556">
        <f t="shared" si="19"/>
        <v>812123.22400000016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P117"/>
  <sheetViews>
    <sheetView zoomScale="87" zoomScaleNormal="87" workbookViewId="0">
      <selection activeCell="G38" sqref="G38"/>
    </sheetView>
  </sheetViews>
  <sheetFormatPr baseColWidth="10" defaultColWidth="11.42578125" defaultRowHeight="13.5" x14ac:dyDescent="0.25"/>
  <cols>
    <col min="1" max="1" width="36.140625" style="8" customWidth="1"/>
    <col min="2" max="9" width="11.42578125" style="8"/>
    <col min="10" max="10" width="13.7109375" style="8" customWidth="1"/>
    <col min="11" max="11" width="11.42578125" style="8"/>
    <col min="12" max="12" width="13" style="8" customWidth="1"/>
    <col min="13" max="13" width="11.42578125" style="8"/>
    <col min="14" max="14" width="15.85546875" style="8" customWidth="1"/>
    <col min="15" max="16384" width="11.42578125" style="8"/>
  </cols>
  <sheetData>
    <row r="1" spans="1:16" x14ac:dyDescent="0.25">
      <c r="A1" s="1"/>
    </row>
    <row r="2" spans="1:16" x14ac:dyDescent="0.25">
      <c r="A2" s="6" t="s">
        <v>524</v>
      </c>
    </row>
    <row r="3" spans="1:16" ht="14.25" thickBo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6" ht="14.25" thickBot="1" x14ac:dyDescent="0.3">
      <c r="A4" s="449"/>
      <c r="B4" s="544" t="s">
        <v>40</v>
      </c>
      <c r="C4" s="448" t="s">
        <v>41</v>
      </c>
      <c r="D4" s="448" t="s">
        <v>42</v>
      </c>
      <c r="E4" s="448" t="s">
        <v>43</v>
      </c>
      <c r="F4" s="448" t="s">
        <v>44</v>
      </c>
      <c r="G4" s="448" t="s">
        <v>45</v>
      </c>
      <c r="H4" s="448" t="s">
        <v>46</v>
      </c>
      <c r="I4" s="448" t="s">
        <v>47</v>
      </c>
      <c r="J4" s="448" t="s">
        <v>48</v>
      </c>
      <c r="K4" s="448" t="s">
        <v>49</v>
      </c>
      <c r="L4" s="448" t="s">
        <v>50</v>
      </c>
      <c r="M4" s="448" t="s">
        <v>51</v>
      </c>
      <c r="N4" s="551" t="s">
        <v>332</v>
      </c>
    </row>
    <row r="5" spans="1:16" ht="14.25" thickBot="1" x14ac:dyDescent="0.3">
      <c r="A5" s="345" t="s">
        <v>23</v>
      </c>
      <c r="B5" s="350">
        <f t="shared" ref="B5:N5" si="0">SUM(B6:B10)</f>
        <v>78979.927000000011</v>
      </c>
      <c r="C5" s="548">
        <f t="shared" si="0"/>
        <v>80559.383999999991</v>
      </c>
      <c r="D5" s="548">
        <f t="shared" si="0"/>
        <v>96262.646999999997</v>
      </c>
      <c r="E5" s="548">
        <f t="shared" si="0"/>
        <v>84938.317999999999</v>
      </c>
      <c r="F5" s="548">
        <f t="shared" si="0"/>
        <v>88702.790999999997</v>
      </c>
      <c r="G5" s="548">
        <f t="shared" si="0"/>
        <v>90951.408999999985</v>
      </c>
      <c r="H5" s="548">
        <f t="shared" si="0"/>
        <v>94216.721000000005</v>
      </c>
      <c r="I5" s="548">
        <f t="shared" si="0"/>
        <v>76056.644</v>
      </c>
      <c r="J5" s="548">
        <f t="shared" si="0"/>
        <v>82102.135999999999</v>
      </c>
      <c r="K5" s="548">
        <f t="shared" si="0"/>
        <v>92891.83600000001</v>
      </c>
      <c r="L5" s="548">
        <f t="shared" si="0"/>
        <v>83439.604000000007</v>
      </c>
      <c r="M5" s="548">
        <f t="shared" si="0"/>
        <v>91978.97099999999</v>
      </c>
      <c r="N5" s="549">
        <f t="shared" si="0"/>
        <v>1041080.388</v>
      </c>
      <c r="P5" s="466"/>
    </row>
    <row r="6" spans="1:16" ht="14.25" x14ac:dyDescent="0.3">
      <c r="A6" s="347" t="s">
        <v>333</v>
      </c>
      <c r="B6" s="446">
        <f>+'7'!B6+'8'!B6+'9'!B6</f>
        <v>215.822</v>
      </c>
      <c r="C6" s="447">
        <f>+'7'!C6+'8'!C6+'9'!C6</f>
        <v>0</v>
      </c>
      <c r="D6" s="447">
        <f>+'7'!D6+'8'!D6+'9'!D6</f>
        <v>13.609999999999985</v>
      </c>
      <c r="E6" s="447">
        <f>+'7'!E6+'8'!E6+'9'!E6</f>
        <v>0</v>
      </c>
      <c r="F6" s="447">
        <f>+'7'!F6+'8'!F6+'9'!F6</f>
        <v>0</v>
      </c>
      <c r="G6" s="447">
        <f>+'7'!G6+'8'!G6+'9'!G6</f>
        <v>0</v>
      </c>
      <c r="H6" s="447">
        <f>+'7'!H6+'8'!H6+'9'!H6</f>
        <v>0</v>
      </c>
      <c r="I6" s="447">
        <f>+'7'!I6+'8'!I6+'9'!I6</f>
        <v>0</v>
      </c>
      <c r="J6" s="447">
        <f>+'7'!J6+'8'!J6+'9'!J6</f>
        <v>0</v>
      </c>
      <c r="K6" s="447">
        <f>+'7'!K6+'8'!K6+'9'!K6</f>
        <v>0</v>
      </c>
      <c r="L6" s="447">
        <f>+'7'!L6+'8'!L6+'9'!L6</f>
        <v>0</v>
      </c>
      <c r="M6" s="447">
        <f>+'7'!M6+'8'!M6+'9'!M6</f>
        <v>0</v>
      </c>
      <c r="N6" s="552">
        <f>SUM(B6:M6)</f>
        <v>229.43199999999999</v>
      </c>
      <c r="P6" s="465"/>
    </row>
    <row r="7" spans="1:16" ht="14.25" x14ac:dyDescent="0.3">
      <c r="A7" s="373" t="s">
        <v>372</v>
      </c>
      <c r="B7" s="446">
        <f>+'7'!B7+'8'!B7+'9'!B7</f>
        <v>26916.807000000004</v>
      </c>
      <c r="C7" s="447">
        <f>+'7'!C7+'8'!C7+'9'!C7</f>
        <v>26682.962</v>
      </c>
      <c r="D7" s="447">
        <f>+'7'!D7+'8'!D7+'9'!D7</f>
        <v>23075.358000000004</v>
      </c>
      <c r="E7" s="447">
        <f>+'7'!E7+'8'!E7+'9'!E7</f>
        <v>20689.884999999998</v>
      </c>
      <c r="F7" s="447">
        <f>+'7'!F7+'8'!F7+'9'!F7</f>
        <v>25712.484999999997</v>
      </c>
      <c r="G7" s="447">
        <f>+'7'!G7+'8'!G7+'9'!G7</f>
        <v>22457.513999999999</v>
      </c>
      <c r="H7" s="447">
        <f>+'7'!H7+'8'!H7+'9'!H7</f>
        <v>23901.608</v>
      </c>
      <c r="I7" s="447">
        <f>+'7'!I7+'8'!I7+'9'!I7</f>
        <v>19830.409999999996</v>
      </c>
      <c r="J7" s="447">
        <f>+'7'!J7+'8'!J7+'9'!J7</f>
        <v>24998.506999999998</v>
      </c>
      <c r="K7" s="447">
        <f>+'7'!K7+'8'!K7+'9'!K7</f>
        <v>30069.533000000003</v>
      </c>
      <c r="L7" s="447">
        <f>+'7'!L7+'8'!L7+'9'!L7</f>
        <v>26904.150999999998</v>
      </c>
      <c r="M7" s="447">
        <f>+'7'!M7+'8'!M7+'9'!M7</f>
        <v>31817.377</v>
      </c>
      <c r="N7" s="552">
        <f t="shared" ref="N7:N10" si="1">SUM(B7:M7)</f>
        <v>303056.59700000001</v>
      </c>
      <c r="P7" s="465"/>
    </row>
    <row r="8" spans="1:16" ht="14.25" x14ac:dyDescent="0.3">
      <c r="A8" s="373" t="s">
        <v>377</v>
      </c>
      <c r="B8" s="446">
        <f>+'7'!B8+'8'!B8+'9'!B8</f>
        <v>13690.004999999999</v>
      </c>
      <c r="C8" s="447">
        <f>+'7'!C8+'8'!C8+'9'!C8</f>
        <v>16521.831999999999</v>
      </c>
      <c r="D8" s="447">
        <f>+'7'!D8+'8'!D8+'9'!D8</f>
        <v>24452.636999999999</v>
      </c>
      <c r="E8" s="447">
        <f>+'7'!E8+'8'!E8+'9'!E8</f>
        <v>21371.017</v>
      </c>
      <c r="F8" s="447">
        <f>+'7'!F8+'8'!F8+'9'!F8</f>
        <v>19954.550999999999</v>
      </c>
      <c r="G8" s="447">
        <f>+'7'!G8+'8'!G8+'9'!G8</f>
        <v>19651.053</v>
      </c>
      <c r="H8" s="447">
        <f>+'7'!H8+'8'!H8+'9'!H8</f>
        <v>19275.013000000003</v>
      </c>
      <c r="I8" s="447">
        <f>+'7'!I8+'8'!I8+'9'!I8</f>
        <v>15680.587</v>
      </c>
      <c r="J8" s="447">
        <f>+'7'!J8+'8'!J8+'9'!J8</f>
        <v>16067.709000000001</v>
      </c>
      <c r="K8" s="447">
        <f>+'7'!K8+'8'!K8+'9'!K8</f>
        <v>18788.925999999999</v>
      </c>
      <c r="L8" s="447">
        <f>+'7'!L8+'8'!L8+'9'!L8</f>
        <v>17232.638000000003</v>
      </c>
      <c r="M8" s="447">
        <f>+'7'!M8+'8'!M8+'9'!M8</f>
        <v>16293.088999999998</v>
      </c>
      <c r="N8" s="552">
        <f t="shared" si="1"/>
        <v>218979.05700000003</v>
      </c>
      <c r="P8" s="465"/>
    </row>
    <row r="9" spans="1:16" ht="14.25" x14ac:dyDescent="0.3">
      <c r="A9" s="373" t="s">
        <v>334</v>
      </c>
      <c r="B9" s="446">
        <f>+'7'!B9+'8'!B9+'9'!B9</f>
        <v>17003.005000000001</v>
      </c>
      <c r="C9" s="447">
        <f>+'7'!C9+'8'!C9+'9'!C9</f>
        <v>13958.021999999999</v>
      </c>
      <c r="D9" s="447">
        <f>+'7'!D9+'8'!D9+'9'!D9</f>
        <v>12984.776</v>
      </c>
      <c r="E9" s="447">
        <f>+'7'!E9+'8'!E9+'9'!E9</f>
        <v>11725.261000000002</v>
      </c>
      <c r="F9" s="447">
        <f>+'7'!F9+'8'!F9+'9'!F9</f>
        <v>13028.995000000001</v>
      </c>
      <c r="G9" s="447">
        <f>+'7'!G9+'8'!G9+'9'!G9</f>
        <v>16702.589999999997</v>
      </c>
      <c r="H9" s="447">
        <f>+'7'!H9+'8'!H9+'9'!H9</f>
        <v>19807.376</v>
      </c>
      <c r="I9" s="447">
        <f>+'7'!I9+'8'!I9+'9'!I9</f>
        <v>15286.973999999998</v>
      </c>
      <c r="J9" s="447">
        <f>+'7'!J9+'8'!J9+'9'!J9</f>
        <v>17406.452000000001</v>
      </c>
      <c r="K9" s="447">
        <f>+'7'!K9+'8'!K9+'9'!K9</f>
        <v>17077.377</v>
      </c>
      <c r="L9" s="447">
        <f>+'7'!L9+'8'!L9+'9'!L9</f>
        <v>15745.33</v>
      </c>
      <c r="M9" s="447">
        <f>+'7'!M9+'8'!M9+'9'!M9</f>
        <v>19746.696</v>
      </c>
      <c r="N9" s="552">
        <f t="shared" si="1"/>
        <v>190472.85399999999</v>
      </c>
      <c r="P9" s="465"/>
    </row>
    <row r="10" spans="1:16" ht="15" thickBot="1" x14ac:dyDescent="0.35">
      <c r="A10" s="438" t="s">
        <v>335</v>
      </c>
      <c r="B10" s="446">
        <f>+'7'!B10+'8'!B10+'9'!B10</f>
        <v>21154.288</v>
      </c>
      <c r="C10" s="447">
        <f>+'7'!C10+'8'!C10+'9'!C10</f>
        <v>23396.567999999999</v>
      </c>
      <c r="D10" s="447">
        <f>+'7'!D10+'8'!D10+'9'!D10</f>
        <v>35736.266000000003</v>
      </c>
      <c r="E10" s="447">
        <f>+'7'!E10+'8'!E10+'9'!E10</f>
        <v>31152.154999999999</v>
      </c>
      <c r="F10" s="447">
        <f>+'7'!F10+'8'!F10+'9'!F10</f>
        <v>30006.76</v>
      </c>
      <c r="G10" s="447">
        <f>+'7'!G10+'8'!G10+'9'!G10</f>
        <v>32140.251999999997</v>
      </c>
      <c r="H10" s="447">
        <f>+'7'!H10+'8'!H10+'9'!H10</f>
        <v>31232.724000000002</v>
      </c>
      <c r="I10" s="447">
        <f>+'7'!I10+'8'!I10+'9'!I10</f>
        <v>25258.673000000003</v>
      </c>
      <c r="J10" s="447">
        <f>+'7'!J10+'8'!J10+'9'!J10</f>
        <v>23629.468000000001</v>
      </c>
      <c r="K10" s="447">
        <f>+'7'!K10+'8'!K10+'9'!K10</f>
        <v>26956</v>
      </c>
      <c r="L10" s="447">
        <f>+'7'!L10+'8'!L10+'9'!L10</f>
        <v>23557.485000000001</v>
      </c>
      <c r="M10" s="447">
        <f>+'7'!M10+'8'!M10+'9'!M10</f>
        <v>24121.808999999997</v>
      </c>
      <c r="N10" s="552">
        <f t="shared" si="1"/>
        <v>328342.44800000003</v>
      </c>
      <c r="P10" s="465"/>
    </row>
    <row r="11" spans="1:16" ht="14.25" thickBot="1" x14ac:dyDescent="0.3">
      <c r="A11" s="345" t="s">
        <v>336</v>
      </c>
      <c r="B11" s="350">
        <f>SUM(B12:B28)</f>
        <v>392899.06900000002</v>
      </c>
      <c r="C11" s="548">
        <f t="shared" ref="C11:N11" si="2">SUM(C12:C28)</f>
        <v>379711.00600000005</v>
      </c>
      <c r="D11" s="548">
        <f t="shared" si="2"/>
        <v>384283.25499999995</v>
      </c>
      <c r="E11" s="548">
        <f t="shared" si="2"/>
        <v>398946.55500000005</v>
      </c>
      <c r="F11" s="548">
        <f t="shared" si="2"/>
        <v>400116.652</v>
      </c>
      <c r="G11" s="548">
        <f t="shared" si="2"/>
        <v>399789.25800000003</v>
      </c>
      <c r="H11" s="548">
        <f t="shared" si="2"/>
        <v>443367.93999999994</v>
      </c>
      <c r="I11" s="548">
        <f t="shared" si="2"/>
        <v>422066.48000000004</v>
      </c>
      <c r="J11" s="548">
        <f t="shared" si="2"/>
        <v>415650.571</v>
      </c>
      <c r="K11" s="548">
        <f t="shared" si="2"/>
        <v>357390.29700000008</v>
      </c>
      <c r="L11" s="548">
        <f t="shared" si="2"/>
        <v>429934.18799999997</v>
      </c>
      <c r="M11" s="548">
        <f t="shared" si="2"/>
        <v>439112.09100000001</v>
      </c>
      <c r="N11" s="549">
        <f t="shared" si="2"/>
        <v>4863267.3619999997</v>
      </c>
      <c r="P11" s="466"/>
    </row>
    <row r="12" spans="1:16" ht="14.25" x14ac:dyDescent="0.3">
      <c r="A12" s="347" t="s">
        <v>386</v>
      </c>
      <c r="B12" s="446">
        <f>+'7'!B12+'8'!B12+'9'!B12</f>
        <v>0</v>
      </c>
      <c r="C12" s="447">
        <f>+'7'!C12+'8'!C12+'9'!C12</f>
        <v>0</v>
      </c>
      <c r="D12" s="447">
        <f>+'7'!D12+'8'!D12+'9'!D12</f>
        <v>0</v>
      </c>
      <c r="E12" s="447">
        <f>+'7'!E12+'8'!E12+'9'!E12</f>
        <v>0</v>
      </c>
      <c r="F12" s="447">
        <f>+'7'!F12+'8'!F12+'9'!F12</f>
        <v>0</v>
      </c>
      <c r="G12" s="447">
        <f>+'7'!G12+'8'!G12+'9'!G12</f>
        <v>0</v>
      </c>
      <c r="H12" s="447">
        <f>+'7'!H12+'8'!H12+'9'!H12</f>
        <v>0</v>
      </c>
      <c r="I12" s="447">
        <f>+'7'!I12+'8'!I12+'9'!I12</f>
        <v>0</v>
      </c>
      <c r="J12" s="447">
        <f>+'7'!J12+'8'!J12+'9'!J12</f>
        <v>0</v>
      </c>
      <c r="K12" s="447">
        <f>+'7'!K12+'8'!K12+'9'!K12</f>
        <v>0</v>
      </c>
      <c r="L12" s="447">
        <f>+'7'!L12+'8'!L12+'9'!L12</f>
        <v>0</v>
      </c>
      <c r="M12" s="447">
        <f>+'7'!M12+'8'!M12+'9'!M12</f>
        <v>0</v>
      </c>
      <c r="N12" s="552">
        <f t="shared" ref="N12:N28" si="3">SUM(B12:M12)</f>
        <v>0</v>
      </c>
      <c r="P12" s="465"/>
    </row>
    <row r="13" spans="1:16" ht="14.25" x14ac:dyDescent="0.3">
      <c r="A13" s="373" t="s">
        <v>337</v>
      </c>
      <c r="B13" s="446">
        <f>+'7'!B13+'8'!B13+'9'!B13</f>
        <v>0</v>
      </c>
      <c r="C13" s="447">
        <f>+'7'!C13+'8'!C13+'9'!C13</f>
        <v>0</v>
      </c>
      <c r="D13" s="447">
        <f>+'7'!D13+'8'!D13+'9'!D13</f>
        <v>0</v>
      </c>
      <c r="E13" s="447">
        <f>+'7'!E13+'8'!E13+'9'!E13</f>
        <v>0</v>
      </c>
      <c r="F13" s="447">
        <f>+'7'!F13+'8'!F13+'9'!F13</f>
        <v>0</v>
      </c>
      <c r="G13" s="447">
        <f>+'7'!G13+'8'!G13+'9'!G13</f>
        <v>0</v>
      </c>
      <c r="H13" s="447">
        <f>+'7'!H13+'8'!H13+'9'!H13</f>
        <v>0</v>
      </c>
      <c r="I13" s="447">
        <f>+'7'!I13+'8'!I13+'9'!I13</f>
        <v>0</v>
      </c>
      <c r="J13" s="447">
        <f>+'7'!J13+'8'!J13+'9'!J13</f>
        <v>0</v>
      </c>
      <c r="K13" s="447">
        <f>+'7'!K13+'8'!K13+'9'!K13</f>
        <v>0</v>
      </c>
      <c r="L13" s="447">
        <f>+'7'!L13+'8'!L13+'9'!L13</f>
        <v>3618.9280000000008</v>
      </c>
      <c r="M13" s="447">
        <f>+'7'!M13+'8'!M13+'9'!M13</f>
        <v>0</v>
      </c>
      <c r="N13" s="552">
        <f t="shared" si="3"/>
        <v>3618.9280000000008</v>
      </c>
      <c r="P13" s="465"/>
    </row>
    <row r="14" spans="1:16" ht="14.25" x14ac:dyDescent="0.3">
      <c r="A14" s="373" t="s">
        <v>338</v>
      </c>
      <c r="B14" s="446">
        <f>+'7'!B14+'8'!B14+'9'!B14</f>
        <v>0</v>
      </c>
      <c r="C14" s="447">
        <f>+'7'!C14+'8'!C14+'9'!C14</f>
        <v>0</v>
      </c>
      <c r="D14" s="447">
        <f>+'7'!D14+'8'!D14+'9'!D14</f>
        <v>0</v>
      </c>
      <c r="E14" s="447">
        <f>+'7'!E14+'8'!E14+'9'!E14</f>
        <v>0</v>
      </c>
      <c r="F14" s="447">
        <f>+'7'!F14+'8'!F14+'9'!F14</f>
        <v>0</v>
      </c>
      <c r="G14" s="447">
        <f>+'7'!G14+'8'!G14+'9'!G14</f>
        <v>0</v>
      </c>
      <c r="H14" s="447">
        <f>+'7'!H14+'8'!H14+'9'!H14</f>
        <v>0</v>
      </c>
      <c r="I14" s="447">
        <f>+'7'!I14+'8'!I14+'9'!I14</f>
        <v>0</v>
      </c>
      <c r="J14" s="447">
        <f>+'7'!J14+'8'!J14+'9'!J14</f>
        <v>0</v>
      </c>
      <c r="K14" s="447">
        <f>+'7'!K14+'8'!K14+'9'!K14</f>
        <v>0</v>
      </c>
      <c r="L14" s="447">
        <f>+'7'!L14+'8'!L14+'9'!L14</f>
        <v>0</v>
      </c>
      <c r="M14" s="447">
        <f>+'7'!M14+'8'!M14+'9'!M14</f>
        <v>0</v>
      </c>
      <c r="N14" s="552">
        <f t="shared" si="3"/>
        <v>0</v>
      </c>
      <c r="P14" s="465"/>
    </row>
    <row r="15" spans="1:16" ht="14.25" x14ac:dyDescent="0.3">
      <c r="A15" s="373" t="s">
        <v>339</v>
      </c>
      <c r="B15" s="446">
        <f>+'7'!B15+'8'!B15+'9'!B15</f>
        <v>0</v>
      </c>
      <c r="C15" s="447">
        <f>+'7'!C15+'8'!C15+'9'!C15</f>
        <v>0</v>
      </c>
      <c r="D15" s="447">
        <f>+'7'!D15+'8'!D15+'9'!D15</f>
        <v>0</v>
      </c>
      <c r="E15" s="447">
        <f>+'7'!E15+'8'!E15+'9'!E15</f>
        <v>0</v>
      </c>
      <c r="F15" s="447">
        <f>+'7'!F15+'8'!F15+'9'!F15</f>
        <v>0</v>
      </c>
      <c r="G15" s="447">
        <f>+'7'!G15+'8'!G15+'9'!G15</f>
        <v>0</v>
      </c>
      <c r="H15" s="447">
        <f>+'7'!H15+'8'!H15+'9'!H15</f>
        <v>0</v>
      </c>
      <c r="I15" s="447">
        <f>+'7'!I15+'8'!I15+'9'!I15</f>
        <v>0</v>
      </c>
      <c r="J15" s="447">
        <f>+'7'!J15+'8'!J15+'9'!J15</f>
        <v>0</v>
      </c>
      <c r="K15" s="447">
        <f>+'7'!K15+'8'!K15+'9'!K15</f>
        <v>0</v>
      </c>
      <c r="L15" s="447">
        <f>+'7'!L15+'8'!L15+'9'!L15</f>
        <v>0</v>
      </c>
      <c r="M15" s="447">
        <f>+'7'!M15+'8'!M15+'9'!M15</f>
        <v>0</v>
      </c>
      <c r="N15" s="552">
        <f t="shared" si="3"/>
        <v>0</v>
      </c>
      <c r="P15" s="465"/>
    </row>
    <row r="16" spans="1:16" ht="14.25" x14ac:dyDescent="0.3">
      <c r="A16" s="373" t="s">
        <v>340</v>
      </c>
      <c r="B16" s="446">
        <f>+'7'!B16+'8'!B16+'9'!B16</f>
        <v>0</v>
      </c>
      <c r="C16" s="447">
        <f>+'7'!C16+'8'!C16+'9'!C16</f>
        <v>0</v>
      </c>
      <c r="D16" s="447">
        <f>+'7'!D16+'8'!D16+'9'!D16</f>
        <v>0</v>
      </c>
      <c r="E16" s="447">
        <f>+'7'!E16+'8'!E16+'9'!E16</f>
        <v>0</v>
      </c>
      <c r="F16" s="447">
        <f>+'7'!F16+'8'!F16+'9'!F16</f>
        <v>0</v>
      </c>
      <c r="G16" s="447">
        <f>+'7'!G16+'8'!G16+'9'!G16</f>
        <v>0</v>
      </c>
      <c r="H16" s="447">
        <f>+'7'!H16+'8'!H16+'9'!H16</f>
        <v>0</v>
      </c>
      <c r="I16" s="447">
        <f>+'7'!I16+'8'!I16+'9'!I16</f>
        <v>0</v>
      </c>
      <c r="J16" s="447">
        <f>+'7'!J16+'8'!J16+'9'!J16</f>
        <v>0</v>
      </c>
      <c r="K16" s="447">
        <f>+'7'!K16+'8'!K16+'9'!K16</f>
        <v>0</v>
      </c>
      <c r="L16" s="447">
        <f>+'7'!L16+'8'!L16+'9'!L16</f>
        <v>0</v>
      </c>
      <c r="M16" s="447">
        <f>+'7'!M16+'8'!M16+'9'!M16</f>
        <v>0</v>
      </c>
      <c r="N16" s="552">
        <f t="shared" si="3"/>
        <v>0</v>
      </c>
      <c r="P16" s="465"/>
    </row>
    <row r="17" spans="1:16" ht="14.25" x14ac:dyDescent="0.3">
      <c r="A17" s="373" t="s">
        <v>341</v>
      </c>
      <c r="B17" s="446">
        <f>+'7'!B17+'8'!B17+'9'!B17</f>
        <v>0</v>
      </c>
      <c r="C17" s="447">
        <f>+'7'!C17+'8'!C17+'9'!C17</f>
        <v>0</v>
      </c>
      <c r="D17" s="447">
        <f>+'7'!D17+'8'!D17+'9'!D17</f>
        <v>0</v>
      </c>
      <c r="E17" s="447">
        <f>+'7'!E17+'8'!E17+'9'!E17</f>
        <v>0</v>
      </c>
      <c r="F17" s="447">
        <f>+'7'!F17+'8'!F17+'9'!F17</f>
        <v>0</v>
      </c>
      <c r="G17" s="447">
        <f>+'7'!G17+'8'!G17+'9'!G17</f>
        <v>0</v>
      </c>
      <c r="H17" s="447">
        <f>+'7'!H17+'8'!H17+'9'!H17</f>
        <v>0</v>
      </c>
      <c r="I17" s="447">
        <f>+'7'!I17+'8'!I17+'9'!I17</f>
        <v>0</v>
      </c>
      <c r="J17" s="447">
        <f>+'7'!J17+'8'!J17+'9'!J17</f>
        <v>0</v>
      </c>
      <c r="K17" s="447">
        <f>+'7'!K17+'8'!K17+'9'!K17</f>
        <v>0</v>
      </c>
      <c r="L17" s="447">
        <f>+'7'!L17+'8'!L17+'9'!L17</f>
        <v>0</v>
      </c>
      <c r="M17" s="447">
        <f>+'7'!M17+'8'!M17+'9'!M17</f>
        <v>0</v>
      </c>
      <c r="N17" s="552">
        <f t="shared" si="3"/>
        <v>0</v>
      </c>
      <c r="P17" s="465"/>
    </row>
    <row r="18" spans="1:16" ht="14.25" x14ac:dyDescent="0.3">
      <c r="A18" s="373" t="s">
        <v>430</v>
      </c>
      <c r="B18" s="446">
        <f>+'7'!B18+'8'!B18+'9'!B18</f>
        <v>76359.149000000005</v>
      </c>
      <c r="C18" s="447">
        <f>+'7'!C18+'8'!C18+'9'!C18</f>
        <v>77227.327999999994</v>
      </c>
      <c r="D18" s="447">
        <f>+'7'!D18+'8'!D18+'9'!D18</f>
        <v>68814.694000000003</v>
      </c>
      <c r="E18" s="447">
        <f>+'7'!E18+'8'!E18+'9'!E18</f>
        <v>78168.947000000015</v>
      </c>
      <c r="F18" s="447">
        <f>+'7'!F18+'8'!F18+'9'!F18</f>
        <v>80634.242999999988</v>
      </c>
      <c r="G18" s="447">
        <f>+'7'!G18+'8'!G18+'9'!G18</f>
        <v>71156.255000000005</v>
      </c>
      <c r="H18" s="447">
        <f>+'7'!H18+'8'!H18+'9'!H18</f>
        <v>76605.06</v>
      </c>
      <c r="I18" s="447">
        <f>+'7'!I18+'8'!I18+'9'!I18</f>
        <v>79605.266999999993</v>
      </c>
      <c r="J18" s="447">
        <f>+'7'!J18+'8'!J18+'9'!J18</f>
        <v>78937.201000000001</v>
      </c>
      <c r="K18" s="447">
        <f>+'7'!K18+'8'!K18+'9'!K18</f>
        <v>46615.544999999998</v>
      </c>
      <c r="L18" s="447">
        <f>+'7'!L18+'8'!L18+'9'!L18</f>
        <v>74507.021999999997</v>
      </c>
      <c r="M18" s="447">
        <f>+'7'!M18+'8'!M18+'9'!M18</f>
        <v>84237.236000000004</v>
      </c>
      <c r="N18" s="552">
        <f t="shared" si="3"/>
        <v>892867.94700000004</v>
      </c>
      <c r="P18" s="465"/>
    </row>
    <row r="19" spans="1:16" ht="14.25" x14ac:dyDescent="0.3">
      <c r="A19" s="373" t="s">
        <v>431</v>
      </c>
      <c r="B19" s="446">
        <f>+'7'!B19+'8'!B19+'9'!B19</f>
        <v>34449.243999999999</v>
      </c>
      <c r="C19" s="447">
        <f>+'7'!C19+'8'!C19+'9'!C19</f>
        <v>35028.370000000003</v>
      </c>
      <c r="D19" s="447">
        <f>+'7'!D19+'8'!D19+'9'!D19</f>
        <v>48155.137000000002</v>
      </c>
      <c r="E19" s="447">
        <f>+'7'!E19+'8'!E19+'9'!E19</f>
        <v>33152.627999999997</v>
      </c>
      <c r="F19" s="447">
        <f>+'7'!F19+'8'!F19+'9'!F19</f>
        <v>51022.864000000001</v>
      </c>
      <c r="G19" s="447">
        <f>+'7'!G19+'8'!G19+'9'!G19</f>
        <v>38812.457999999999</v>
      </c>
      <c r="H19" s="447">
        <f>+'7'!H19+'8'!H19+'9'!H19</f>
        <v>43000.376999999993</v>
      </c>
      <c r="I19" s="447">
        <f>+'7'!I19+'8'!I19+'9'!I19</f>
        <v>49121.229999999996</v>
      </c>
      <c r="J19" s="447">
        <f>+'7'!J19+'8'!J19+'9'!J19</f>
        <v>41292.892</v>
      </c>
      <c r="K19" s="447">
        <f>+'7'!K19+'8'!K19+'9'!K19</f>
        <v>34329.696000000004</v>
      </c>
      <c r="L19" s="447">
        <f>+'7'!L19+'8'!L19+'9'!L19</f>
        <v>42293.34</v>
      </c>
      <c r="M19" s="447">
        <f>+'7'!M19+'8'!M19+'9'!M19</f>
        <v>43593.331999999995</v>
      </c>
      <c r="N19" s="552">
        <f t="shared" si="3"/>
        <v>494251.56799999991</v>
      </c>
      <c r="P19" s="465"/>
    </row>
    <row r="20" spans="1:16" ht="14.25" x14ac:dyDescent="0.3">
      <c r="A20" s="373" t="s">
        <v>432</v>
      </c>
      <c r="B20" s="446">
        <f>+'7'!B20+'8'!B20+'9'!B20</f>
        <v>199083.28399999999</v>
      </c>
      <c r="C20" s="447">
        <f>+'7'!C20+'8'!C20+'9'!C20</f>
        <v>186371.45</v>
      </c>
      <c r="D20" s="447">
        <f>+'7'!D20+'8'!D20+'9'!D20</f>
        <v>182827.693</v>
      </c>
      <c r="E20" s="447">
        <f>+'7'!E20+'8'!E20+'9'!E20</f>
        <v>221821.89</v>
      </c>
      <c r="F20" s="447">
        <f>+'7'!F20+'8'!F20+'9'!F20</f>
        <v>188568.891</v>
      </c>
      <c r="G20" s="447">
        <f>+'7'!G20+'8'!G20+'9'!G20</f>
        <v>218311.24600000001</v>
      </c>
      <c r="H20" s="447">
        <f>+'7'!H20+'8'!H20+'9'!H20</f>
        <v>215974.34600000002</v>
      </c>
      <c r="I20" s="447">
        <f>+'7'!I20+'8'!I20+'9'!I20</f>
        <v>212165.23200000002</v>
      </c>
      <c r="J20" s="447">
        <f>+'7'!J20+'8'!J20+'9'!J20</f>
        <v>220094.70199999999</v>
      </c>
      <c r="K20" s="447">
        <f>+'7'!K20+'8'!K20+'9'!K20</f>
        <v>201128.16600000003</v>
      </c>
      <c r="L20" s="447">
        <f>+'7'!L20+'8'!L20+'9'!L20</f>
        <v>0</v>
      </c>
      <c r="M20" s="447">
        <f>+'7'!M20+'8'!M20+'9'!M20</f>
        <v>0</v>
      </c>
      <c r="N20" s="552">
        <f t="shared" si="3"/>
        <v>2046346.9000000004</v>
      </c>
      <c r="P20" s="466"/>
    </row>
    <row r="21" spans="1:16" ht="14.25" x14ac:dyDescent="0.3">
      <c r="A21" s="373" t="s">
        <v>433</v>
      </c>
      <c r="B21" s="446">
        <f>+'7'!B21+'8'!B21+'9'!B21</f>
        <v>82753.168000000005</v>
      </c>
      <c r="C21" s="447">
        <f>+'7'!C21+'8'!C21+'9'!C21</f>
        <v>81083.857999999993</v>
      </c>
      <c r="D21" s="447">
        <f>+'7'!D21+'8'!D21+'9'!D21</f>
        <v>80701.956999999995</v>
      </c>
      <c r="E21" s="447">
        <f>+'7'!E21+'8'!E21+'9'!E21</f>
        <v>61118.411999999997</v>
      </c>
      <c r="F21" s="447">
        <f>+'7'!F21+'8'!F21+'9'!F21</f>
        <v>76087.028000000006</v>
      </c>
      <c r="G21" s="447">
        <f>+'7'!G21+'8'!G21+'9'!G21</f>
        <v>71509.298999999999</v>
      </c>
      <c r="H21" s="447">
        <f>+'7'!H21+'8'!H21+'9'!H21</f>
        <v>106913.878</v>
      </c>
      <c r="I21" s="447">
        <f>+'7'!I21+'8'!I21+'9'!I21</f>
        <v>81097.88900000001</v>
      </c>
      <c r="J21" s="447">
        <f>+'7'!J21+'8'!J21+'9'!J21</f>
        <v>73237.478999999992</v>
      </c>
      <c r="K21" s="447">
        <f>+'7'!K21+'8'!K21+'9'!K21</f>
        <v>71118.546999999991</v>
      </c>
      <c r="L21" s="447">
        <f>+'7'!L21+'8'!L21+'9'!L21</f>
        <v>0</v>
      </c>
      <c r="M21" s="447">
        <f>+'7'!M21+'8'!M21+'9'!M21</f>
        <v>0</v>
      </c>
      <c r="N21" s="552">
        <f t="shared" si="3"/>
        <v>785621.5149999999</v>
      </c>
      <c r="P21" s="465"/>
    </row>
    <row r="22" spans="1:16" ht="14.25" x14ac:dyDescent="0.3">
      <c r="A22" s="373" t="s">
        <v>455</v>
      </c>
      <c r="B22" s="446">
        <f>+'7'!B22+'8'!B22+'9'!B22</f>
        <v>0</v>
      </c>
      <c r="C22" s="447">
        <f>+'7'!C22+'8'!C22+'9'!C22</f>
        <v>0</v>
      </c>
      <c r="D22" s="447">
        <f>+'7'!D22+'8'!D22+'9'!D22</f>
        <v>0</v>
      </c>
      <c r="E22" s="447">
        <f>+'7'!E22+'8'!E22+'9'!E22</f>
        <v>0</v>
      </c>
      <c r="F22" s="447">
        <f>+'7'!F22+'8'!F22+'9'!F22</f>
        <v>0</v>
      </c>
      <c r="G22" s="447">
        <f>+'7'!G22+'8'!G22+'9'!G22</f>
        <v>0</v>
      </c>
      <c r="H22" s="447">
        <f>+'7'!H22+'8'!H22+'9'!H22</f>
        <v>0</v>
      </c>
      <c r="I22" s="447">
        <f>+'7'!I22+'8'!I22+'9'!I22</f>
        <v>0</v>
      </c>
      <c r="J22" s="447">
        <f>+'7'!J22+'8'!J22+'9'!J22</f>
        <v>0</v>
      </c>
      <c r="K22" s="447">
        <f>+'7'!K22+'8'!K22+'9'!K22</f>
        <v>0</v>
      </c>
      <c r="L22" s="447">
        <f>+'7'!L22+'8'!L22+'9'!L22</f>
        <v>223414.13500000001</v>
      </c>
      <c r="M22" s="447">
        <f>+'7'!M22+'8'!M22+'9'!M22</f>
        <v>233174.48300000001</v>
      </c>
      <c r="N22" s="552">
        <f t="shared" si="3"/>
        <v>456588.61800000002</v>
      </c>
      <c r="P22" s="465"/>
    </row>
    <row r="23" spans="1:16" ht="14.25" x14ac:dyDescent="0.3">
      <c r="A23" s="373" t="s">
        <v>456</v>
      </c>
      <c r="B23" s="446">
        <f>+'7'!B23+'8'!B23+'9'!B23</f>
        <v>0</v>
      </c>
      <c r="C23" s="447">
        <f>+'7'!C23+'8'!C23+'9'!C23</f>
        <v>0</v>
      </c>
      <c r="D23" s="447">
        <f>+'7'!D23+'8'!D23+'9'!D23</f>
        <v>0</v>
      </c>
      <c r="E23" s="447">
        <f>+'7'!E23+'8'!E23+'9'!E23</f>
        <v>0</v>
      </c>
      <c r="F23" s="447">
        <f>+'7'!F23+'8'!F23+'9'!F23</f>
        <v>0</v>
      </c>
      <c r="G23" s="447">
        <f>+'7'!G23+'8'!G23+'9'!G23</f>
        <v>0</v>
      </c>
      <c r="H23" s="447">
        <f>+'7'!H23+'8'!H23+'9'!H23</f>
        <v>0</v>
      </c>
      <c r="I23" s="447">
        <f>+'7'!I23+'8'!I23+'9'!I23</f>
        <v>0</v>
      </c>
      <c r="J23" s="447">
        <f>+'7'!J23+'8'!J23+'9'!J23</f>
        <v>0</v>
      </c>
      <c r="K23" s="447">
        <f>+'7'!K23+'8'!K23+'9'!K23</f>
        <v>0</v>
      </c>
      <c r="L23" s="447">
        <f>+'7'!L23+'8'!L23+'9'!L23</f>
        <v>83977.679000000004</v>
      </c>
      <c r="M23" s="447">
        <f>+'7'!M23+'8'!M23+'9'!M23</f>
        <v>77695.38400000002</v>
      </c>
      <c r="N23" s="552">
        <f t="shared" si="3"/>
        <v>161673.06300000002</v>
      </c>
      <c r="P23" s="466"/>
    </row>
    <row r="24" spans="1:16" ht="14.25" x14ac:dyDescent="0.3">
      <c r="A24" s="373" t="s">
        <v>452</v>
      </c>
      <c r="B24" s="446">
        <f>+'7'!B24+'8'!B24+'9'!B24</f>
        <v>0</v>
      </c>
      <c r="C24" s="447">
        <f>+'7'!C24+'8'!C24+'9'!C24</f>
        <v>0</v>
      </c>
      <c r="D24" s="447">
        <f>+'7'!D24+'8'!D24+'9'!D24</f>
        <v>0</v>
      </c>
      <c r="E24" s="447">
        <f>+'7'!E24+'8'!E24+'9'!E24</f>
        <v>0</v>
      </c>
      <c r="F24" s="447">
        <f>+'7'!F24+'8'!F24+'9'!F24</f>
        <v>0</v>
      </c>
      <c r="G24" s="447">
        <f>+'7'!G24+'8'!G24+'9'!G24</f>
        <v>0</v>
      </c>
      <c r="H24" s="447">
        <f>+'7'!H24+'8'!H24+'9'!H24</f>
        <v>0</v>
      </c>
      <c r="I24" s="447">
        <f>+'7'!I24+'8'!I24+'9'!I24</f>
        <v>0</v>
      </c>
      <c r="J24" s="447">
        <f>+'7'!J24+'8'!J24+'9'!J24</f>
        <v>0</v>
      </c>
      <c r="K24" s="447">
        <f>+'7'!K24+'8'!K24+'9'!K24</f>
        <v>0</v>
      </c>
      <c r="L24" s="447">
        <f>+'7'!L24+'8'!L24+'9'!L24</f>
        <v>0</v>
      </c>
      <c r="M24" s="447">
        <f>+'7'!M24+'8'!M24+'9'!M24</f>
        <v>0</v>
      </c>
      <c r="N24" s="552">
        <f t="shared" si="3"/>
        <v>0</v>
      </c>
      <c r="P24" s="465"/>
    </row>
    <row r="25" spans="1:16" ht="14.25" x14ac:dyDescent="0.3">
      <c r="A25" s="373" t="s">
        <v>434</v>
      </c>
      <c r="B25" s="446">
        <f>+'7'!B25+'8'!B25+'9'!B25</f>
        <v>0</v>
      </c>
      <c r="C25" s="447">
        <f>+'7'!C25+'8'!C25+'9'!C25</f>
        <v>0</v>
      </c>
      <c r="D25" s="447">
        <f>+'7'!D25+'8'!D25+'9'!D25</f>
        <v>0</v>
      </c>
      <c r="E25" s="447">
        <f>+'7'!E25+'8'!E25+'9'!E25</f>
        <v>0</v>
      </c>
      <c r="F25" s="447">
        <f>+'7'!F25+'8'!F25+'9'!F25</f>
        <v>0</v>
      </c>
      <c r="G25" s="447">
        <f>+'7'!G25+'8'!G25+'9'!G25</f>
        <v>0</v>
      </c>
      <c r="H25" s="447">
        <f>+'7'!H25+'8'!H25+'9'!H25</f>
        <v>0</v>
      </c>
      <c r="I25" s="447">
        <f>+'7'!I25+'8'!I25+'9'!I25</f>
        <v>0</v>
      </c>
      <c r="J25" s="447">
        <f>+'7'!J25+'8'!J25+'9'!J25</f>
        <v>0</v>
      </c>
      <c r="K25" s="447">
        <f>+'7'!K25+'8'!K25+'9'!K25</f>
        <v>0</v>
      </c>
      <c r="L25" s="447">
        <f>+'7'!L25+'8'!L25+'9'!L25</f>
        <v>0</v>
      </c>
      <c r="M25" s="447">
        <f>+'7'!M25+'8'!M25+'9'!M25</f>
        <v>0</v>
      </c>
      <c r="N25" s="552">
        <f t="shared" si="3"/>
        <v>0</v>
      </c>
      <c r="P25" s="465"/>
    </row>
    <row r="26" spans="1:16" ht="14.25" x14ac:dyDescent="0.3">
      <c r="A26" s="373" t="s">
        <v>461</v>
      </c>
      <c r="B26" s="446">
        <f>+'7'!B26+'8'!B26+'9'!B26</f>
        <v>0</v>
      </c>
      <c r="C26" s="447">
        <f>+'7'!C26+'8'!C26+'9'!C26</f>
        <v>0</v>
      </c>
      <c r="D26" s="447">
        <f>+'7'!D26+'8'!D26+'9'!D26</f>
        <v>0</v>
      </c>
      <c r="E26" s="447">
        <f>+'7'!E26+'8'!E26+'9'!E26</f>
        <v>0</v>
      </c>
      <c r="F26" s="447">
        <f>+'7'!F26+'8'!F26+'9'!F26</f>
        <v>0</v>
      </c>
      <c r="G26" s="447">
        <f>+'7'!G26+'8'!G26+'9'!G26</f>
        <v>0</v>
      </c>
      <c r="H26" s="447">
        <f>+'7'!H26+'8'!H26+'9'!H26</f>
        <v>0</v>
      </c>
      <c r="I26" s="447">
        <f>+'7'!I26+'8'!I26+'9'!I26</f>
        <v>0</v>
      </c>
      <c r="J26" s="447">
        <f>+'7'!J26+'8'!J26+'9'!J26</f>
        <v>0</v>
      </c>
      <c r="K26" s="447">
        <f>+'7'!K26+'8'!K26+'9'!K26</f>
        <v>0</v>
      </c>
      <c r="L26" s="447">
        <f>+'7'!L26+'8'!L26+'9'!L26</f>
        <v>0</v>
      </c>
      <c r="M26" s="447">
        <f>+'7'!M26+'8'!M26+'9'!M26</f>
        <v>0</v>
      </c>
      <c r="N26" s="552">
        <f t="shared" si="3"/>
        <v>0</v>
      </c>
      <c r="P26" s="465"/>
    </row>
    <row r="27" spans="1:16" ht="14.25" x14ac:dyDescent="0.3">
      <c r="A27" s="373" t="s">
        <v>462</v>
      </c>
      <c r="B27" s="446">
        <f>+'7'!B27+'8'!B27+'9'!B27</f>
        <v>0</v>
      </c>
      <c r="C27" s="447">
        <f>+'7'!C27+'8'!C27+'9'!C27</f>
        <v>0</v>
      </c>
      <c r="D27" s="447">
        <f>+'7'!D27+'8'!D27+'9'!D27</f>
        <v>3783.7739999999958</v>
      </c>
      <c r="E27" s="447">
        <f>+'7'!E27+'8'!E27+'9'!E27</f>
        <v>3972.7710000000006</v>
      </c>
      <c r="F27" s="447">
        <f>+'7'!F27+'8'!F27+'9'!F27</f>
        <v>3803.6259999999984</v>
      </c>
      <c r="G27" s="447">
        <f>+'7'!G27+'8'!G27+'9'!G27</f>
        <v>0</v>
      </c>
      <c r="H27" s="447">
        <f>+'7'!H27+'8'!H27+'9'!H27</f>
        <v>250.13800000000015</v>
      </c>
      <c r="I27" s="447">
        <f>+'7'!I27+'8'!I27+'9'!I27</f>
        <v>76.861999999999853</v>
      </c>
      <c r="J27" s="447">
        <f>+'7'!J27+'8'!J27+'9'!J27</f>
        <v>970.42900000000009</v>
      </c>
      <c r="K27" s="447">
        <f>+'7'!K27+'8'!K27+'9'!K27</f>
        <v>4108.4809999999998</v>
      </c>
      <c r="L27" s="447">
        <f>+'7'!L27+'8'!L27+'9'!L27</f>
        <v>0</v>
      </c>
      <c r="M27" s="447">
        <f>+'7'!M27+'8'!M27+'9'!M27</f>
        <v>0</v>
      </c>
      <c r="N27" s="552">
        <f t="shared" si="3"/>
        <v>16966.080999999995</v>
      </c>
      <c r="P27" s="465"/>
    </row>
    <row r="28" spans="1:16" ht="15" thickBot="1" x14ac:dyDescent="0.35">
      <c r="A28" s="438" t="s">
        <v>463</v>
      </c>
      <c r="B28" s="446">
        <f>+'7'!B28+'8'!B28+'9'!B28</f>
        <v>254.22399999999857</v>
      </c>
      <c r="C28" s="447">
        <f>+'7'!C28+'8'!C28+'9'!C28</f>
        <v>0</v>
      </c>
      <c r="D28" s="447">
        <f>+'7'!D28+'8'!D28+'9'!D28</f>
        <v>0</v>
      </c>
      <c r="E28" s="447">
        <f>+'7'!E28+'8'!E28+'9'!E28</f>
        <v>711.90700000000015</v>
      </c>
      <c r="F28" s="447">
        <f>+'7'!F28+'8'!F28+'9'!F28</f>
        <v>0</v>
      </c>
      <c r="G28" s="447">
        <f>+'7'!G28+'8'!G28+'9'!G28</f>
        <v>0</v>
      </c>
      <c r="H28" s="447">
        <f>+'7'!H28+'8'!H28+'9'!H28</f>
        <v>624.14100000000008</v>
      </c>
      <c r="I28" s="447">
        <f>+'7'!I28+'8'!I28+'9'!I28</f>
        <v>0</v>
      </c>
      <c r="J28" s="447">
        <f>+'7'!J28+'8'!J28+'9'!J28</f>
        <v>1117.8679999999993</v>
      </c>
      <c r="K28" s="447">
        <f>+'7'!K28+'8'!K28+'9'!K28</f>
        <v>89.861999999999995</v>
      </c>
      <c r="L28" s="447">
        <f>+'7'!L28+'8'!L28+'9'!L28</f>
        <v>2123.0839999999998</v>
      </c>
      <c r="M28" s="447">
        <f>+'7'!M28+'8'!M28+'9'!M28</f>
        <v>411.65600000000069</v>
      </c>
      <c r="N28" s="552">
        <f t="shared" si="3"/>
        <v>5332.7419999999984</v>
      </c>
      <c r="P28" s="465"/>
    </row>
    <row r="29" spans="1:16" ht="15" thickBot="1" x14ac:dyDescent="0.35">
      <c r="A29" s="345" t="s">
        <v>24</v>
      </c>
      <c r="B29" s="350">
        <f t="shared" ref="B29:N29" si="4">SUM(B30:B33)</f>
        <v>115622.601</v>
      </c>
      <c r="C29" s="548">
        <f t="shared" si="4"/>
        <v>95154.703999999998</v>
      </c>
      <c r="D29" s="548">
        <f t="shared" si="4"/>
        <v>85821.709000000003</v>
      </c>
      <c r="E29" s="548">
        <f t="shared" si="4"/>
        <v>67709.372000000003</v>
      </c>
      <c r="F29" s="548">
        <f t="shared" si="4"/>
        <v>89338.209999999992</v>
      </c>
      <c r="G29" s="548">
        <f t="shared" si="4"/>
        <v>106883.179</v>
      </c>
      <c r="H29" s="548">
        <f t="shared" si="4"/>
        <v>126034.632</v>
      </c>
      <c r="I29" s="548">
        <f t="shared" si="4"/>
        <v>104246.26800000001</v>
      </c>
      <c r="J29" s="548">
        <f t="shared" si="4"/>
        <v>85047.328999999998</v>
      </c>
      <c r="K29" s="548">
        <f t="shared" si="4"/>
        <v>110412.549</v>
      </c>
      <c r="L29" s="548">
        <f t="shared" si="4"/>
        <v>103472.575</v>
      </c>
      <c r="M29" s="548">
        <f t="shared" si="4"/>
        <v>113450.63699999999</v>
      </c>
      <c r="N29" s="549">
        <f t="shared" si="4"/>
        <v>1203193.7650000001</v>
      </c>
      <c r="P29" s="465"/>
    </row>
    <row r="30" spans="1:16" ht="14.25" x14ac:dyDescent="0.3">
      <c r="A30" s="347" t="s">
        <v>342</v>
      </c>
      <c r="B30" s="446">
        <f>+'7'!B30+'8'!B30+'9'!B30</f>
        <v>0</v>
      </c>
      <c r="C30" s="447">
        <f>+'7'!C30+'8'!C30+'9'!C30</f>
        <v>0</v>
      </c>
      <c r="D30" s="447">
        <f>+'7'!D30+'8'!D30+'9'!D30</f>
        <v>0</v>
      </c>
      <c r="E30" s="447">
        <f>+'7'!E30+'8'!E30+'9'!E30</f>
        <v>0</v>
      </c>
      <c r="F30" s="447">
        <f>+'7'!F30+'8'!F30+'9'!F30</f>
        <v>0</v>
      </c>
      <c r="G30" s="447">
        <f>+'7'!G30+'8'!G30+'9'!G30</f>
        <v>0</v>
      </c>
      <c r="H30" s="447">
        <f>+'7'!H30+'8'!H30+'9'!H30</f>
        <v>0</v>
      </c>
      <c r="I30" s="447">
        <f>+'7'!I30+'8'!I30+'9'!I30</f>
        <v>0</v>
      </c>
      <c r="J30" s="447">
        <f>+'7'!J30+'8'!J30+'9'!J30</f>
        <v>0</v>
      </c>
      <c r="K30" s="447">
        <f>+'7'!K30+'8'!K30+'9'!K30</f>
        <v>0</v>
      </c>
      <c r="L30" s="447">
        <f>+'7'!L30+'8'!L30+'9'!L30</f>
        <v>0</v>
      </c>
      <c r="M30" s="447">
        <f>+'7'!M30+'8'!M30+'9'!M30</f>
        <v>0</v>
      </c>
      <c r="N30" s="552">
        <f t="shared" ref="N30:N33" si="5">SUM(B30:M30)</f>
        <v>0</v>
      </c>
      <c r="P30" s="465"/>
    </row>
    <row r="31" spans="1:16" ht="14.25" x14ac:dyDescent="0.3">
      <c r="A31" s="373" t="s">
        <v>343</v>
      </c>
      <c r="B31" s="446">
        <f>+'7'!B31+'8'!B31+'9'!B31</f>
        <v>0</v>
      </c>
      <c r="C31" s="447">
        <f>+'7'!C31+'8'!C31+'9'!C31</f>
        <v>0</v>
      </c>
      <c r="D31" s="447">
        <f>+'7'!D31+'8'!D31+'9'!D31</f>
        <v>0</v>
      </c>
      <c r="E31" s="447">
        <f>+'7'!E31+'8'!E31+'9'!E31</f>
        <v>0</v>
      </c>
      <c r="F31" s="447">
        <f>+'7'!F31+'8'!F31+'9'!F31</f>
        <v>0</v>
      </c>
      <c r="G31" s="447">
        <f>+'7'!G31+'8'!G31+'9'!G31</f>
        <v>0</v>
      </c>
      <c r="H31" s="447">
        <f>+'7'!H31+'8'!H31+'9'!H31</f>
        <v>0</v>
      </c>
      <c r="I31" s="447">
        <f>+'7'!I31+'8'!I31+'9'!I31</f>
        <v>0</v>
      </c>
      <c r="J31" s="447">
        <f>+'7'!J31+'8'!J31+'9'!J31</f>
        <v>0</v>
      </c>
      <c r="K31" s="447">
        <f>+'7'!K31+'8'!K31+'9'!K31</f>
        <v>0</v>
      </c>
      <c r="L31" s="447">
        <f>+'7'!L31+'8'!L31+'9'!L31</f>
        <v>-5041.8050000000012</v>
      </c>
      <c r="M31" s="447">
        <f>+'7'!M31+'8'!M31+'9'!M31</f>
        <v>3383.4160000000002</v>
      </c>
      <c r="N31" s="552">
        <f t="shared" si="5"/>
        <v>-1658.389000000001</v>
      </c>
      <c r="P31" s="465"/>
    </row>
    <row r="32" spans="1:16" ht="14.25" x14ac:dyDescent="0.3">
      <c r="A32" s="373" t="s">
        <v>24</v>
      </c>
      <c r="B32" s="446">
        <f>+'7'!B32+'8'!B32+'9'!B32</f>
        <v>1468.5929999999998</v>
      </c>
      <c r="C32" s="447">
        <f>+'7'!C32+'8'!C32+'9'!C32</f>
        <v>1544.5250000000001</v>
      </c>
      <c r="D32" s="447">
        <f>+'7'!D32+'8'!D32+'9'!D32</f>
        <v>19985.204000000002</v>
      </c>
      <c r="E32" s="447">
        <f>+'7'!E32+'8'!E32+'9'!E32</f>
        <v>13032.79</v>
      </c>
      <c r="F32" s="447">
        <f>+'7'!F32+'8'!F32+'9'!F32</f>
        <v>30345.329999999994</v>
      </c>
      <c r="G32" s="447">
        <f>+'7'!G32+'8'!G32+'9'!G32</f>
        <v>26921.655000000002</v>
      </c>
      <c r="H32" s="447">
        <f>+'7'!H32+'8'!H32+'9'!H32</f>
        <v>38153.06</v>
      </c>
      <c r="I32" s="447">
        <f>+'7'!I32+'8'!I32+'9'!I32</f>
        <v>9633.775999999998</v>
      </c>
      <c r="J32" s="447">
        <f>+'7'!J32+'8'!J32+'9'!J32</f>
        <v>4339.79</v>
      </c>
      <c r="K32" s="447">
        <f>+'7'!K32+'8'!K32+'9'!K32</f>
        <v>18799.194</v>
      </c>
      <c r="L32" s="447">
        <f>+'7'!L32+'8'!L32+'9'!L32</f>
        <v>0</v>
      </c>
      <c r="M32" s="447">
        <f>+'7'!M32+'8'!M32+'9'!M32</f>
        <v>0</v>
      </c>
      <c r="N32" s="552">
        <f t="shared" si="5"/>
        <v>164223.91700000002</v>
      </c>
      <c r="P32" s="466"/>
    </row>
    <row r="33" spans="1:16" ht="15" thickBot="1" x14ac:dyDescent="0.35">
      <c r="A33" s="438" t="s">
        <v>25</v>
      </c>
      <c r="B33" s="446">
        <f>+'7'!B33+'8'!B33+'9'!B33</f>
        <v>114154.008</v>
      </c>
      <c r="C33" s="447">
        <f>+'7'!C33+'8'!C33+'9'!C33</f>
        <v>93610.179000000004</v>
      </c>
      <c r="D33" s="447">
        <f>+'7'!D33+'8'!D33+'9'!D33</f>
        <v>65836.505000000005</v>
      </c>
      <c r="E33" s="447">
        <f>+'7'!E33+'8'!E33+'9'!E33</f>
        <v>54676.582000000002</v>
      </c>
      <c r="F33" s="447">
        <f>+'7'!F33+'8'!F33+'9'!F33</f>
        <v>58992.88</v>
      </c>
      <c r="G33" s="447">
        <f>+'7'!G33+'8'!G33+'9'!G33</f>
        <v>79961.524000000005</v>
      </c>
      <c r="H33" s="447">
        <f>+'7'!H33+'8'!H33+'9'!H33</f>
        <v>87881.572</v>
      </c>
      <c r="I33" s="447">
        <f>+'7'!I33+'8'!I33+'9'!I33</f>
        <v>94612.492000000013</v>
      </c>
      <c r="J33" s="447">
        <f>+'7'!J33+'8'!J33+'9'!J33</f>
        <v>80707.539000000004</v>
      </c>
      <c r="K33" s="447">
        <f>+'7'!K33+'8'!K33+'9'!K33</f>
        <v>91613.354999999996</v>
      </c>
      <c r="L33" s="447">
        <f>+'7'!L33+'8'!L33+'9'!L33</f>
        <v>108514.38</v>
      </c>
      <c r="M33" s="447">
        <f>+'7'!M33+'8'!M33+'9'!M33</f>
        <v>110067.22099999999</v>
      </c>
      <c r="N33" s="552">
        <f t="shared" si="5"/>
        <v>1040628.2370000001</v>
      </c>
      <c r="P33" s="465"/>
    </row>
    <row r="34" spans="1:16" ht="15" thickBot="1" x14ac:dyDescent="0.35">
      <c r="A34" s="345" t="s">
        <v>344</v>
      </c>
      <c r="B34" s="350">
        <f>SUM(B35:B48)</f>
        <v>339061.283</v>
      </c>
      <c r="C34" s="548">
        <f t="shared" ref="C34:N34" si="6">SUM(C35:C48)</f>
        <v>303460.77800000005</v>
      </c>
      <c r="D34" s="548">
        <f t="shared" si="6"/>
        <v>238210.83</v>
      </c>
      <c r="E34" s="548">
        <f t="shared" si="6"/>
        <v>239450.60199999998</v>
      </c>
      <c r="F34" s="548">
        <f t="shared" si="6"/>
        <v>270054.42600000004</v>
      </c>
      <c r="G34" s="548">
        <f t="shared" si="6"/>
        <v>376125.17700000003</v>
      </c>
      <c r="H34" s="548">
        <f t="shared" si="6"/>
        <v>408616.58500000002</v>
      </c>
      <c r="I34" s="548">
        <f t="shared" si="6"/>
        <v>369971.09499999997</v>
      </c>
      <c r="J34" s="548">
        <f t="shared" si="6"/>
        <v>393212.66000000003</v>
      </c>
      <c r="K34" s="548">
        <f t="shared" si="6"/>
        <v>400258.39600000001</v>
      </c>
      <c r="L34" s="548">
        <f t="shared" si="6"/>
        <v>378669.65</v>
      </c>
      <c r="M34" s="548">
        <f t="shared" si="6"/>
        <v>400737.147</v>
      </c>
      <c r="N34" s="549">
        <f t="shared" si="6"/>
        <v>4117828.6289999997</v>
      </c>
      <c r="P34" s="465"/>
    </row>
    <row r="35" spans="1:16" ht="14.25" x14ac:dyDescent="0.3">
      <c r="A35" s="347" t="s">
        <v>373</v>
      </c>
      <c r="B35" s="446">
        <f>+'7'!B35+'8'!B35+'9'!B35</f>
        <v>65.739999999999952</v>
      </c>
      <c r="C35" s="447">
        <f>+'7'!C35+'8'!C35+'9'!C35</f>
        <v>49.746999999999957</v>
      </c>
      <c r="D35" s="447">
        <f>+'7'!D35+'8'!D35+'9'!D35</f>
        <v>561.8009999999997</v>
      </c>
      <c r="E35" s="447">
        <f>+'7'!E35+'8'!E35+'9'!E35</f>
        <v>0</v>
      </c>
      <c r="F35" s="447">
        <f>+'7'!F35+'8'!F35+'9'!F35</f>
        <v>686.25000000000023</v>
      </c>
      <c r="G35" s="447">
        <f>+'7'!G35+'8'!G35+'9'!G35</f>
        <v>0</v>
      </c>
      <c r="H35" s="447">
        <f>+'7'!H35+'8'!H35+'9'!H35</f>
        <v>800.35700000000008</v>
      </c>
      <c r="I35" s="447">
        <f>+'7'!I35+'8'!I35+'9'!I35</f>
        <v>95.675999999999476</v>
      </c>
      <c r="J35" s="447">
        <f>+'7'!J35+'8'!J35+'9'!J35</f>
        <v>0</v>
      </c>
      <c r="K35" s="447">
        <f>+'7'!K35+'8'!K35+'9'!K35</f>
        <v>4275.4059999999999</v>
      </c>
      <c r="L35" s="447">
        <f>+'7'!L35+'8'!L35+'9'!L35</f>
        <v>0</v>
      </c>
      <c r="M35" s="447">
        <f>+'7'!M35+'8'!M35+'9'!M35</f>
        <v>189.05100000000002</v>
      </c>
      <c r="N35" s="552">
        <f t="shared" ref="N35:N48" si="7">SUM(B35:M35)</f>
        <v>6724.0279999999993</v>
      </c>
      <c r="P35" s="465"/>
    </row>
    <row r="36" spans="1:16" ht="14.25" x14ac:dyDescent="0.3">
      <c r="A36" s="373" t="s">
        <v>307</v>
      </c>
      <c r="B36" s="446">
        <f>+'7'!B36+'8'!B36+'9'!B36</f>
        <v>0</v>
      </c>
      <c r="C36" s="447">
        <f>+'7'!C36+'8'!C36+'9'!C36</f>
        <v>0</v>
      </c>
      <c r="D36" s="447">
        <f>+'7'!D36+'8'!D36+'9'!D36</f>
        <v>0</v>
      </c>
      <c r="E36" s="447">
        <f>+'7'!E36+'8'!E36+'9'!E36</f>
        <v>0</v>
      </c>
      <c r="F36" s="447">
        <f>+'7'!F36+'8'!F36+'9'!F36</f>
        <v>0</v>
      </c>
      <c r="G36" s="447">
        <f>+'7'!G36+'8'!G36+'9'!G36</f>
        <v>0</v>
      </c>
      <c r="H36" s="447">
        <f>+'7'!H36+'8'!H36+'9'!H36</f>
        <v>0</v>
      </c>
      <c r="I36" s="447">
        <f>+'7'!I36+'8'!I36+'9'!I36</f>
        <v>0</v>
      </c>
      <c r="J36" s="447">
        <f>+'7'!J36+'8'!J36+'9'!J36</f>
        <v>0</v>
      </c>
      <c r="K36" s="447">
        <f>+'7'!K36+'8'!K36+'9'!K36</f>
        <v>0</v>
      </c>
      <c r="L36" s="447">
        <f>+'7'!L36+'8'!L36+'9'!L36</f>
        <v>0</v>
      </c>
      <c r="M36" s="447">
        <f>+'7'!M36+'8'!M36+'9'!M36</f>
        <v>0</v>
      </c>
      <c r="N36" s="552">
        <f t="shared" si="7"/>
        <v>0</v>
      </c>
      <c r="P36" s="465"/>
    </row>
    <row r="37" spans="1:16" ht="14.25" x14ac:dyDescent="0.3">
      <c r="A37" s="373" t="s">
        <v>345</v>
      </c>
      <c r="B37" s="446">
        <f>+'7'!B37+'8'!B37+'9'!B37</f>
        <v>0</v>
      </c>
      <c r="C37" s="447">
        <f>+'7'!C37+'8'!C37+'9'!C37</f>
        <v>1924.6790000000005</v>
      </c>
      <c r="D37" s="447">
        <f>+'7'!D37+'8'!D37+'9'!D37</f>
        <v>1263.6560000000018</v>
      </c>
      <c r="E37" s="447">
        <f>+'7'!E37+'8'!E37+'9'!E37</f>
        <v>5330.2929999999997</v>
      </c>
      <c r="F37" s="447">
        <f>+'7'!F37+'8'!F37+'9'!F37</f>
        <v>15752.568999999998</v>
      </c>
      <c r="G37" s="447">
        <f>+'7'!G37+'8'!G37+'9'!G37</f>
        <v>0</v>
      </c>
      <c r="H37" s="447">
        <f>+'7'!H37+'8'!H37+'9'!H37</f>
        <v>0</v>
      </c>
      <c r="I37" s="447">
        <f>+'7'!I37+'8'!I37+'9'!I37</f>
        <v>16510.318000000003</v>
      </c>
      <c r="J37" s="447">
        <f>+'7'!J37+'8'!J37+'9'!J37</f>
        <v>0</v>
      </c>
      <c r="K37" s="447">
        <f>+'7'!K37+'8'!K37+'9'!K37</f>
        <v>19234.669000000002</v>
      </c>
      <c r="L37" s="447">
        <f>+'7'!L37+'8'!L37+'9'!L37</f>
        <v>0</v>
      </c>
      <c r="M37" s="447">
        <f>+'7'!M37+'8'!M37+'9'!M37</f>
        <v>387.8189999999999</v>
      </c>
      <c r="N37" s="552">
        <f t="shared" si="7"/>
        <v>60404.003000000004</v>
      </c>
      <c r="P37" s="465"/>
    </row>
    <row r="38" spans="1:16" ht="14.25" x14ac:dyDescent="0.3">
      <c r="A38" s="373" t="s">
        <v>346</v>
      </c>
      <c r="B38" s="446">
        <f>+'7'!B38+'8'!B38+'9'!B38</f>
        <v>0</v>
      </c>
      <c r="C38" s="447">
        <f>+'7'!C38+'8'!C38+'9'!C38</f>
        <v>0</v>
      </c>
      <c r="D38" s="447">
        <f>+'7'!D38+'8'!D38+'9'!D38</f>
        <v>0</v>
      </c>
      <c r="E38" s="447">
        <f>+'7'!E38+'8'!E38+'9'!E38</f>
        <v>0</v>
      </c>
      <c r="F38" s="447">
        <f>+'7'!F38+'8'!F38+'9'!F38</f>
        <v>0</v>
      </c>
      <c r="G38" s="447">
        <f>+'7'!G38+'8'!G38+'9'!G38</f>
        <v>0</v>
      </c>
      <c r="H38" s="447">
        <f>+'7'!H38+'8'!H38+'9'!H38</f>
        <v>0</v>
      </c>
      <c r="I38" s="447">
        <f>+'7'!I38+'8'!I38+'9'!I38</f>
        <v>0</v>
      </c>
      <c r="J38" s="447">
        <f>+'7'!J38+'8'!J38+'9'!J38</f>
        <v>0</v>
      </c>
      <c r="K38" s="447">
        <f>+'7'!K38+'8'!K38+'9'!K38</f>
        <v>0</v>
      </c>
      <c r="L38" s="447">
        <f>+'7'!L38+'8'!L38+'9'!L38</f>
        <v>0</v>
      </c>
      <c r="M38" s="447">
        <f>+'7'!M38+'8'!M38+'9'!M38</f>
        <v>0</v>
      </c>
      <c r="N38" s="552">
        <f t="shared" si="7"/>
        <v>0</v>
      </c>
      <c r="P38" s="465"/>
    </row>
    <row r="39" spans="1:16" ht="14.25" x14ac:dyDescent="0.3">
      <c r="A39" s="373" t="s">
        <v>457</v>
      </c>
      <c r="B39" s="446">
        <f>+'7'!B39+'8'!B39+'9'!B39</f>
        <v>0</v>
      </c>
      <c r="C39" s="447">
        <f>+'7'!C39+'8'!C39+'9'!C39</f>
        <v>0</v>
      </c>
      <c r="D39" s="447">
        <f>+'7'!D39+'8'!D39+'9'!D39</f>
        <v>0</v>
      </c>
      <c r="E39" s="447">
        <f>+'7'!E39+'8'!E39+'9'!E39</f>
        <v>0</v>
      </c>
      <c r="F39" s="447">
        <f>+'7'!F39+'8'!F39+'9'!F39</f>
        <v>0</v>
      </c>
      <c r="G39" s="447">
        <f>+'7'!G39+'8'!G39+'9'!G39</f>
        <v>0</v>
      </c>
      <c r="H39" s="447">
        <f>+'7'!H39+'8'!H39+'9'!H39</f>
        <v>0</v>
      </c>
      <c r="I39" s="447">
        <f>+'7'!I39+'8'!I39+'9'!I39</f>
        <v>0</v>
      </c>
      <c r="J39" s="447">
        <f>+'7'!J39+'8'!J39+'9'!J39</f>
        <v>0</v>
      </c>
      <c r="K39" s="447">
        <f>+'7'!K39+'8'!K39+'9'!K39</f>
        <v>0</v>
      </c>
      <c r="L39" s="447">
        <f>+'7'!L39+'8'!L39+'9'!L39</f>
        <v>374767.89500000002</v>
      </c>
      <c r="M39" s="447">
        <f>+'7'!M39+'8'!M39+'9'!M39</f>
        <v>394745.788</v>
      </c>
      <c r="N39" s="552">
        <f t="shared" si="7"/>
        <v>769513.68299999996</v>
      </c>
      <c r="P39" s="465"/>
    </row>
    <row r="40" spans="1:16" ht="14.25" x14ac:dyDescent="0.3">
      <c r="A40" s="373" t="s">
        <v>458</v>
      </c>
      <c r="B40" s="446">
        <f>+'7'!B40+'8'!B40+'9'!B40</f>
        <v>0</v>
      </c>
      <c r="C40" s="447">
        <f>+'7'!C40+'8'!C40+'9'!C40</f>
        <v>0</v>
      </c>
      <c r="D40" s="447">
        <f>+'7'!D40+'8'!D40+'9'!D40</f>
        <v>0</v>
      </c>
      <c r="E40" s="447">
        <f>+'7'!E40+'8'!E40+'9'!E40</f>
        <v>0</v>
      </c>
      <c r="F40" s="447">
        <f>+'7'!F40+'8'!F40+'9'!F40</f>
        <v>0</v>
      </c>
      <c r="G40" s="447">
        <f>+'7'!G40+'8'!G40+'9'!G40</f>
        <v>0</v>
      </c>
      <c r="H40" s="447">
        <f>+'7'!H40+'8'!H40+'9'!H40</f>
        <v>0</v>
      </c>
      <c r="I40" s="447">
        <f>+'7'!I40+'8'!I40+'9'!I40</f>
        <v>0</v>
      </c>
      <c r="J40" s="447">
        <f>+'7'!J40+'8'!J40+'9'!J40</f>
        <v>0</v>
      </c>
      <c r="K40" s="447">
        <f>+'7'!K40+'8'!K40+'9'!K40</f>
        <v>0</v>
      </c>
      <c r="L40" s="447">
        <f>+'7'!L40+'8'!L40+'9'!L40</f>
        <v>0</v>
      </c>
      <c r="M40" s="447">
        <f>+'7'!M40+'8'!M40+'9'!M40</f>
        <v>0</v>
      </c>
      <c r="N40" s="552">
        <f t="shared" si="7"/>
        <v>0</v>
      </c>
      <c r="P40" s="465"/>
    </row>
    <row r="41" spans="1:16" ht="14.25" x14ac:dyDescent="0.3">
      <c r="A41" s="373" t="s">
        <v>459</v>
      </c>
      <c r="B41" s="446">
        <f>+'7'!B41+'8'!B41+'9'!B41</f>
        <v>5863.1440000000002</v>
      </c>
      <c r="C41" s="447">
        <f>+'7'!C41+'8'!C41+'9'!C41</f>
        <v>1426.366</v>
      </c>
      <c r="D41" s="447">
        <f>+'7'!D41+'8'!D41+'9'!D41</f>
        <v>968.78100000000006</v>
      </c>
      <c r="E41" s="447">
        <f>+'7'!E41+'8'!E41+'9'!E41</f>
        <v>6129.5259999999989</v>
      </c>
      <c r="F41" s="447">
        <f>+'7'!F41+'8'!F41+'9'!F41</f>
        <v>6661.8289999999997</v>
      </c>
      <c r="G41" s="447">
        <f>+'7'!G41+'8'!G41+'9'!G41</f>
        <v>6272.4279999999981</v>
      </c>
      <c r="H41" s="447">
        <f>+'7'!H41+'8'!H41+'9'!H41</f>
        <v>5705.174</v>
      </c>
      <c r="I41" s="447">
        <f>+'7'!I41+'8'!I41+'9'!I41</f>
        <v>1035.8820000000001</v>
      </c>
      <c r="J41" s="447">
        <f>+'7'!J41+'8'!J41+'9'!J41</f>
        <v>6867.0240000000003</v>
      </c>
      <c r="K41" s="447">
        <f>+'7'!K41+'8'!K41+'9'!K41</f>
        <v>5403.543999999999</v>
      </c>
      <c r="L41" s="447">
        <f>+'7'!L41+'8'!L41+'9'!L41</f>
        <v>3901.7550000000001</v>
      </c>
      <c r="M41" s="447">
        <f>+'7'!M41+'8'!M41+'9'!M41</f>
        <v>5414.4889999999996</v>
      </c>
      <c r="N41" s="552">
        <f t="shared" si="7"/>
        <v>55649.941999999995</v>
      </c>
      <c r="P41" s="466"/>
    </row>
    <row r="42" spans="1:16" ht="14.25" x14ac:dyDescent="0.3">
      <c r="A42" s="373" t="s">
        <v>306</v>
      </c>
      <c r="B42" s="446">
        <f>+'7'!B42+'8'!B42+'9'!B42</f>
        <v>0</v>
      </c>
      <c r="C42" s="447">
        <f>+'7'!C42+'8'!C42+'9'!C42</f>
        <v>0</v>
      </c>
      <c r="D42" s="447">
        <f>+'7'!D42+'8'!D42+'9'!D42</f>
        <v>0</v>
      </c>
      <c r="E42" s="447">
        <f>+'7'!E42+'8'!E42+'9'!E42</f>
        <v>0</v>
      </c>
      <c r="F42" s="447">
        <f>+'7'!F42+'8'!F42+'9'!F42</f>
        <v>0</v>
      </c>
      <c r="G42" s="447">
        <f>+'7'!G42+'8'!G42+'9'!G42</f>
        <v>0</v>
      </c>
      <c r="H42" s="447">
        <f>+'7'!H42+'8'!H42+'9'!H42</f>
        <v>0</v>
      </c>
      <c r="I42" s="447">
        <f>+'7'!I42+'8'!I42+'9'!I42</f>
        <v>0</v>
      </c>
      <c r="J42" s="447">
        <f>+'7'!J42+'8'!J42+'9'!J42</f>
        <v>0</v>
      </c>
      <c r="K42" s="447">
        <f>+'7'!K42+'8'!K42+'9'!K42</f>
        <v>0</v>
      </c>
      <c r="L42" s="447">
        <f>+'7'!L42+'8'!L42+'9'!L42</f>
        <v>0</v>
      </c>
      <c r="M42" s="447">
        <f>+'7'!M42+'8'!M42+'9'!M42</f>
        <v>0</v>
      </c>
      <c r="N42" s="552">
        <f t="shared" si="7"/>
        <v>0</v>
      </c>
      <c r="P42" s="465"/>
    </row>
    <row r="43" spans="1:16" ht="14.25" x14ac:dyDescent="0.3">
      <c r="A43" s="373" t="s">
        <v>347</v>
      </c>
      <c r="B43" s="446">
        <f>+'7'!B43+'8'!B43+'9'!B43</f>
        <v>0</v>
      </c>
      <c r="C43" s="447">
        <f>+'7'!C43+'8'!C43+'9'!C43</f>
        <v>0</v>
      </c>
      <c r="D43" s="447">
        <f>+'7'!D43+'8'!D43+'9'!D43</f>
        <v>0</v>
      </c>
      <c r="E43" s="447">
        <f>+'7'!E43+'8'!E43+'9'!E43</f>
        <v>0</v>
      </c>
      <c r="F43" s="447">
        <f>+'7'!F43+'8'!F43+'9'!F43</f>
        <v>0</v>
      </c>
      <c r="G43" s="447">
        <f>+'7'!G43+'8'!G43+'9'!G43</f>
        <v>0</v>
      </c>
      <c r="H43" s="447">
        <f>+'7'!H43+'8'!H43+'9'!H43</f>
        <v>0</v>
      </c>
      <c r="I43" s="447">
        <f>+'7'!I43+'8'!I43+'9'!I43</f>
        <v>0</v>
      </c>
      <c r="J43" s="447">
        <f>+'7'!J43+'8'!J43+'9'!J43</f>
        <v>0</v>
      </c>
      <c r="K43" s="447">
        <f>+'7'!K43+'8'!K43+'9'!K43</f>
        <v>0</v>
      </c>
      <c r="L43" s="447">
        <f>+'7'!L43+'8'!L43+'9'!L43</f>
        <v>0</v>
      </c>
      <c r="M43" s="447">
        <f>+'7'!M43+'8'!M43+'9'!M43</f>
        <v>0</v>
      </c>
      <c r="N43" s="552">
        <f t="shared" si="7"/>
        <v>0</v>
      </c>
      <c r="P43" s="466"/>
    </row>
    <row r="44" spans="1:16" ht="14.25" x14ac:dyDescent="0.3">
      <c r="A44" s="373" t="s">
        <v>435</v>
      </c>
      <c r="B44" s="446">
        <f>+'7'!B44+'8'!B44+'9'!B44</f>
        <v>0</v>
      </c>
      <c r="C44" s="447">
        <f>+'7'!C44+'8'!C44+'9'!C44</f>
        <v>0</v>
      </c>
      <c r="D44" s="447">
        <f>+'7'!D44+'8'!D44+'9'!D44</f>
        <v>0</v>
      </c>
      <c r="E44" s="447">
        <f>+'7'!E44+'8'!E44+'9'!E44</f>
        <v>0</v>
      </c>
      <c r="F44" s="447">
        <f>+'7'!F44+'8'!F44+'9'!F44</f>
        <v>0</v>
      </c>
      <c r="G44" s="447">
        <f>+'7'!G44+'8'!G44+'9'!G44</f>
        <v>0</v>
      </c>
      <c r="H44" s="447">
        <f>+'7'!H44+'8'!H44+'9'!H44</f>
        <v>0</v>
      </c>
      <c r="I44" s="447">
        <f>+'7'!I44+'8'!I44+'9'!I44</f>
        <v>0</v>
      </c>
      <c r="J44" s="447">
        <f>+'7'!J44+'8'!J44+'9'!J44</f>
        <v>0</v>
      </c>
      <c r="K44" s="447">
        <f>+'7'!K44+'8'!K44+'9'!K44</f>
        <v>0</v>
      </c>
      <c r="L44" s="447">
        <f>+'7'!L44+'8'!L44+'9'!L44</f>
        <v>0</v>
      </c>
      <c r="M44" s="447">
        <f>+'7'!M44+'8'!M44+'9'!M44</f>
        <v>0</v>
      </c>
      <c r="N44" s="552">
        <f t="shared" si="7"/>
        <v>0</v>
      </c>
      <c r="P44" s="465"/>
    </row>
    <row r="45" spans="1:16" ht="14.25" x14ac:dyDescent="0.3">
      <c r="A45" s="373" t="s">
        <v>436</v>
      </c>
      <c r="B45" s="446">
        <f>+'7'!B45+'8'!B45+'9'!B45</f>
        <v>0</v>
      </c>
      <c r="C45" s="447">
        <f>+'7'!C45+'8'!C45+'9'!C45</f>
        <v>0</v>
      </c>
      <c r="D45" s="447">
        <f>+'7'!D45+'8'!D45+'9'!D45</f>
        <v>0</v>
      </c>
      <c r="E45" s="447">
        <f>+'7'!E45+'8'!E45+'9'!E45</f>
        <v>0</v>
      </c>
      <c r="F45" s="447">
        <f>+'7'!F45+'8'!F45+'9'!F45</f>
        <v>0</v>
      </c>
      <c r="G45" s="447">
        <f>+'7'!G45+'8'!G45+'9'!G45</f>
        <v>0</v>
      </c>
      <c r="H45" s="447">
        <f>+'7'!H45+'8'!H45+'9'!H45</f>
        <v>0</v>
      </c>
      <c r="I45" s="447">
        <f>+'7'!I45+'8'!I45+'9'!I45</f>
        <v>0</v>
      </c>
      <c r="J45" s="447">
        <f>+'7'!J45+'8'!J45+'9'!J45</f>
        <v>0</v>
      </c>
      <c r="K45" s="447">
        <f>+'7'!K45+'8'!K45+'9'!K45</f>
        <v>0</v>
      </c>
      <c r="L45" s="447">
        <f>+'7'!L45+'8'!L45+'9'!L45</f>
        <v>0</v>
      </c>
      <c r="M45" s="447">
        <f>+'7'!M45+'8'!M45+'9'!M45</f>
        <v>0</v>
      </c>
      <c r="N45" s="552">
        <f t="shared" si="7"/>
        <v>0</v>
      </c>
      <c r="P45" s="465"/>
    </row>
    <row r="46" spans="1:16" ht="14.25" x14ac:dyDescent="0.3">
      <c r="A46" s="373" t="s">
        <v>437</v>
      </c>
      <c r="B46" s="446">
        <f>+'7'!B46+'8'!B46+'9'!B46</f>
        <v>1326.924</v>
      </c>
      <c r="C46" s="447">
        <f>+'7'!C46+'8'!C46+'9'!C46</f>
        <v>2038.374</v>
      </c>
      <c r="D46" s="447">
        <f>+'7'!D46+'8'!D46+'9'!D46</f>
        <v>4425.393</v>
      </c>
      <c r="E46" s="447">
        <f>+'7'!E46+'8'!E46+'9'!E46</f>
        <v>6815.237000000001</v>
      </c>
      <c r="F46" s="447">
        <f>+'7'!F46+'8'!F46+'9'!F46</f>
        <v>5884.81</v>
      </c>
      <c r="G46" s="447">
        <f>+'7'!G46+'8'!G46+'9'!G46</f>
        <v>2129.4009999999998</v>
      </c>
      <c r="H46" s="447">
        <f>+'7'!H46+'8'!H46+'9'!H46</f>
        <v>2292.4560000000001</v>
      </c>
      <c r="I46" s="447">
        <f>+'7'!I46+'8'!I46+'9'!I46</f>
        <v>3310.7710000000002</v>
      </c>
      <c r="J46" s="447">
        <f>+'7'!J46+'8'!J46+'9'!J46</f>
        <v>0</v>
      </c>
      <c r="K46" s="447">
        <f>+'7'!K46+'8'!K46+'9'!K46</f>
        <v>0</v>
      </c>
      <c r="L46" s="447">
        <f>+'7'!L46+'8'!L46+'9'!L46</f>
        <v>0</v>
      </c>
      <c r="M46" s="447">
        <f>+'7'!M46+'8'!M46+'9'!M46</f>
        <v>0</v>
      </c>
      <c r="N46" s="552">
        <f t="shared" si="7"/>
        <v>28223.366000000002</v>
      </c>
      <c r="P46" s="465"/>
    </row>
    <row r="47" spans="1:16" ht="14.25" x14ac:dyDescent="0.3">
      <c r="A47" s="373" t="s">
        <v>536</v>
      </c>
      <c r="B47" s="446">
        <f>+'7'!B47+'8'!B47+'9'!B47</f>
        <v>0</v>
      </c>
      <c r="C47" s="447">
        <f>+'7'!C47+'8'!C47+'9'!C47</f>
        <v>0</v>
      </c>
      <c r="D47" s="447">
        <f>+'7'!D47+'8'!D47+'9'!D47</f>
        <v>249.715</v>
      </c>
      <c r="E47" s="447">
        <f>+'7'!E47+'8'!E47+'9'!E47</f>
        <v>0</v>
      </c>
      <c r="F47" s="447">
        <f>+'7'!F47+'8'!F47+'9'!F47</f>
        <v>0</v>
      </c>
      <c r="G47" s="447">
        <f>+'7'!G47+'8'!G47+'9'!G47</f>
        <v>0</v>
      </c>
      <c r="H47" s="447">
        <f>+'7'!H47+'8'!H47+'9'!H47</f>
        <v>0</v>
      </c>
      <c r="I47" s="447">
        <f>+'7'!I47+'8'!I47+'9'!I47</f>
        <v>0</v>
      </c>
      <c r="J47" s="447">
        <f>+'7'!J47+'8'!J47+'9'!J47</f>
        <v>0</v>
      </c>
      <c r="K47" s="447">
        <f>+'7'!K47+'8'!K47+'9'!K47</f>
        <v>0</v>
      </c>
      <c r="L47" s="447">
        <f>+'7'!L47+'8'!L47+'9'!L47</f>
        <v>0</v>
      </c>
      <c r="M47" s="447">
        <f>+'7'!M47+'8'!M47+'9'!M47</f>
        <v>0</v>
      </c>
      <c r="N47" s="552">
        <f t="shared" si="7"/>
        <v>249.715</v>
      </c>
      <c r="P47" s="465"/>
    </row>
    <row r="48" spans="1:16" ht="15" thickBot="1" x14ac:dyDescent="0.35">
      <c r="A48" s="438" t="s">
        <v>344</v>
      </c>
      <c r="B48" s="446">
        <f>+'7'!B48+'8'!B48+'9'!B48</f>
        <v>331805.47499999998</v>
      </c>
      <c r="C48" s="447">
        <f>+'7'!C48+'8'!C48+'9'!C48</f>
        <v>298021.61200000002</v>
      </c>
      <c r="D48" s="447">
        <f>+'7'!D48+'8'!D48+'9'!D48</f>
        <v>230741.484</v>
      </c>
      <c r="E48" s="447">
        <f>+'7'!E48+'8'!E48+'9'!E48</f>
        <v>221175.54599999997</v>
      </c>
      <c r="F48" s="447">
        <f>+'7'!F48+'8'!F48+'9'!F48</f>
        <v>241068.96800000002</v>
      </c>
      <c r="G48" s="447">
        <f>+'7'!G48+'8'!G48+'9'!G48</f>
        <v>367723.348</v>
      </c>
      <c r="H48" s="447">
        <f>+'7'!H48+'8'!H48+'9'!H48</f>
        <v>399818.598</v>
      </c>
      <c r="I48" s="447">
        <f>+'7'!I48+'8'!I48+'9'!I48</f>
        <v>349018.44799999997</v>
      </c>
      <c r="J48" s="447">
        <f>+'7'!J48+'8'!J48+'9'!J48</f>
        <v>386345.63600000006</v>
      </c>
      <c r="K48" s="447">
        <f>+'7'!K48+'8'!K48+'9'!K48</f>
        <v>371344.777</v>
      </c>
      <c r="L48" s="447">
        <f>+'7'!L48+'8'!L48+'9'!L48</f>
        <v>0</v>
      </c>
      <c r="M48" s="447">
        <f>+'7'!M48+'8'!M48+'9'!M48</f>
        <v>0</v>
      </c>
      <c r="N48" s="552">
        <f t="shared" si="7"/>
        <v>3197063.892</v>
      </c>
      <c r="P48" s="465"/>
    </row>
    <row r="49" spans="1:16" ht="15" thickBot="1" x14ac:dyDescent="0.35">
      <c r="A49" s="345" t="s">
        <v>348</v>
      </c>
      <c r="B49" s="350">
        <f>SUM(B50:B61)</f>
        <v>48260.196000000004</v>
      </c>
      <c r="C49" s="548">
        <f t="shared" ref="C49:N49" si="8">SUM(C50:C61)</f>
        <v>46289.387000000002</v>
      </c>
      <c r="D49" s="548">
        <f t="shared" si="8"/>
        <v>69734.394</v>
      </c>
      <c r="E49" s="548">
        <f t="shared" si="8"/>
        <v>86243.691999999981</v>
      </c>
      <c r="F49" s="548">
        <f t="shared" si="8"/>
        <v>76480.483000000007</v>
      </c>
      <c r="G49" s="548">
        <f t="shared" si="8"/>
        <v>52769.929000000004</v>
      </c>
      <c r="H49" s="548">
        <f t="shared" si="8"/>
        <v>74663.713000000003</v>
      </c>
      <c r="I49" s="548">
        <f t="shared" si="8"/>
        <v>57054.255000000005</v>
      </c>
      <c r="J49" s="548">
        <f t="shared" si="8"/>
        <v>45495.112999999998</v>
      </c>
      <c r="K49" s="548">
        <f t="shared" si="8"/>
        <v>69398.498999999996</v>
      </c>
      <c r="L49" s="548">
        <f t="shared" si="8"/>
        <v>63188.228999999999</v>
      </c>
      <c r="M49" s="548">
        <f t="shared" si="8"/>
        <v>36803.006999999998</v>
      </c>
      <c r="N49" s="549">
        <f t="shared" si="8"/>
        <v>726380.897</v>
      </c>
      <c r="P49" s="465"/>
    </row>
    <row r="50" spans="1:16" ht="14.25" x14ac:dyDescent="0.3">
      <c r="A50" s="347" t="s">
        <v>308</v>
      </c>
      <c r="B50" s="446">
        <f>+'7'!B50+'8'!B50+'9'!B50</f>
        <v>7770.6759999999995</v>
      </c>
      <c r="C50" s="447">
        <f>+'7'!C50+'8'!C50+'9'!C50</f>
        <v>1963.4880000000003</v>
      </c>
      <c r="D50" s="447">
        <f>+'7'!D50+'8'!D50+'9'!D50</f>
        <v>15010.219000000001</v>
      </c>
      <c r="E50" s="447">
        <f>+'7'!E50+'8'!E50+'9'!E50</f>
        <v>0</v>
      </c>
      <c r="F50" s="447">
        <f>+'7'!F50+'8'!F50+'9'!F50</f>
        <v>0</v>
      </c>
      <c r="G50" s="447">
        <f>+'7'!G50+'8'!G50+'9'!G50</f>
        <v>1511.5879999999997</v>
      </c>
      <c r="H50" s="447">
        <f>+'7'!H50+'8'!H50+'9'!H50</f>
        <v>31210.042999999998</v>
      </c>
      <c r="I50" s="447">
        <f>+'7'!I50+'8'!I50+'9'!I50</f>
        <v>21396.223000000002</v>
      </c>
      <c r="J50" s="447">
        <f>+'7'!J50+'8'!J50+'9'!J50</f>
        <v>11632.119000000001</v>
      </c>
      <c r="K50" s="447">
        <f>+'7'!K50+'8'!K50+'9'!K50</f>
        <v>10671.833000000001</v>
      </c>
      <c r="L50" s="447">
        <f>+'7'!L50+'8'!L50+'9'!L50</f>
        <v>7011.4920000000002</v>
      </c>
      <c r="M50" s="447">
        <f>+'7'!M50+'8'!M50+'9'!M50</f>
        <v>8869.9470000000019</v>
      </c>
      <c r="N50" s="552">
        <f t="shared" ref="N50:N61" si="9">SUM(B50:M50)</f>
        <v>117047.628</v>
      </c>
      <c r="P50" s="466"/>
    </row>
    <row r="51" spans="1:16" ht="14.25" x14ac:dyDescent="0.3">
      <c r="A51" s="373" t="s">
        <v>349</v>
      </c>
      <c r="B51" s="446">
        <f>+'7'!B51+'8'!B51+'9'!B51</f>
        <v>0</v>
      </c>
      <c r="C51" s="447">
        <f>+'7'!C51+'8'!C51+'9'!C51</f>
        <v>0</v>
      </c>
      <c r="D51" s="447">
        <f>+'7'!D51+'8'!D51+'9'!D51</f>
        <v>0</v>
      </c>
      <c r="E51" s="447">
        <f>+'7'!E51+'8'!E51+'9'!E51</f>
        <v>0</v>
      </c>
      <c r="F51" s="447">
        <f>+'7'!F51+'8'!F51+'9'!F51</f>
        <v>0</v>
      </c>
      <c r="G51" s="447">
        <f>+'7'!G51+'8'!G51+'9'!G51</f>
        <v>0</v>
      </c>
      <c r="H51" s="447">
        <f>+'7'!H51+'8'!H51+'9'!H51</f>
        <v>0</v>
      </c>
      <c r="I51" s="447">
        <f>+'7'!I51+'8'!I51+'9'!I51</f>
        <v>0</v>
      </c>
      <c r="J51" s="447">
        <f>+'7'!J51+'8'!J51+'9'!J51</f>
        <v>0</v>
      </c>
      <c r="K51" s="447">
        <f>+'7'!K51+'8'!K51+'9'!K51</f>
        <v>0</v>
      </c>
      <c r="L51" s="447">
        <f>+'7'!L51+'8'!L51+'9'!L51</f>
        <v>0</v>
      </c>
      <c r="M51" s="447">
        <f>+'7'!M51+'8'!M51+'9'!M51</f>
        <v>0</v>
      </c>
      <c r="N51" s="552">
        <f t="shared" si="9"/>
        <v>0</v>
      </c>
      <c r="P51" s="465"/>
    </row>
    <row r="52" spans="1:16" ht="14.25" x14ac:dyDescent="0.3">
      <c r="A52" s="373" t="s">
        <v>350</v>
      </c>
      <c r="B52" s="446">
        <f>+'7'!B52+'8'!B52+'9'!B52</f>
        <v>0</v>
      </c>
      <c r="C52" s="447">
        <f>+'7'!C52+'8'!C52+'9'!C52</f>
        <v>0</v>
      </c>
      <c r="D52" s="447">
        <f>+'7'!D52+'8'!D52+'9'!D52</f>
        <v>0</v>
      </c>
      <c r="E52" s="447">
        <f>+'7'!E52+'8'!E52+'9'!E52</f>
        <v>0</v>
      </c>
      <c r="F52" s="447">
        <f>+'7'!F52+'8'!F52+'9'!F52</f>
        <v>0</v>
      </c>
      <c r="G52" s="447">
        <f>+'7'!G52+'8'!G52+'9'!G52</f>
        <v>0</v>
      </c>
      <c r="H52" s="447">
        <f>+'7'!H52+'8'!H52+'9'!H52</f>
        <v>0</v>
      </c>
      <c r="I52" s="447">
        <f>+'7'!I52+'8'!I52+'9'!I52</f>
        <v>0</v>
      </c>
      <c r="J52" s="447">
        <f>+'7'!J52+'8'!J52+'9'!J52</f>
        <v>0</v>
      </c>
      <c r="K52" s="447">
        <f>+'7'!K52+'8'!K52+'9'!K52</f>
        <v>0</v>
      </c>
      <c r="L52" s="447">
        <f>+'7'!L52+'8'!L52+'9'!L52</f>
        <v>0</v>
      </c>
      <c r="M52" s="447">
        <f>+'7'!M52+'8'!M52+'9'!M52</f>
        <v>0</v>
      </c>
      <c r="N52" s="552">
        <f t="shared" si="9"/>
        <v>0</v>
      </c>
      <c r="P52" s="465"/>
    </row>
    <row r="53" spans="1:16" ht="14.25" x14ac:dyDescent="0.3">
      <c r="A53" s="373" t="s">
        <v>351</v>
      </c>
      <c r="B53" s="446">
        <f>+'7'!B53+'8'!B53+'9'!B53</f>
        <v>0</v>
      </c>
      <c r="C53" s="447">
        <f>+'7'!C53+'8'!C53+'9'!C53</f>
        <v>0</v>
      </c>
      <c r="D53" s="447">
        <f>+'7'!D53+'8'!D53+'9'!D53</f>
        <v>0</v>
      </c>
      <c r="E53" s="447">
        <f>+'7'!E53+'8'!E53+'9'!E53</f>
        <v>0</v>
      </c>
      <c r="F53" s="447">
        <f>+'7'!F53+'8'!F53+'9'!F53</f>
        <v>0</v>
      </c>
      <c r="G53" s="447">
        <f>+'7'!G53+'8'!G53+'9'!G53</f>
        <v>0</v>
      </c>
      <c r="H53" s="447">
        <f>+'7'!H53+'8'!H53+'9'!H53</f>
        <v>0</v>
      </c>
      <c r="I53" s="447">
        <f>+'7'!I53+'8'!I53+'9'!I53</f>
        <v>0</v>
      </c>
      <c r="J53" s="447">
        <f>+'7'!J53+'8'!J53+'9'!J53</f>
        <v>0</v>
      </c>
      <c r="K53" s="447">
        <f>+'7'!K53+'8'!K53+'9'!K53</f>
        <v>0</v>
      </c>
      <c r="L53" s="447">
        <f>+'7'!L53+'8'!L53+'9'!L53</f>
        <v>56176.737000000001</v>
      </c>
      <c r="M53" s="447">
        <f>+'7'!M53+'8'!M53+'9'!M53</f>
        <v>27857.807999999997</v>
      </c>
      <c r="N53" s="552">
        <f t="shared" si="9"/>
        <v>84034.544999999998</v>
      </c>
      <c r="P53" s="465"/>
    </row>
    <row r="54" spans="1:16" ht="14.25" x14ac:dyDescent="0.3">
      <c r="A54" s="373" t="s">
        <v>413</v>
      </c>
      <c r="B54" s="446">
        <f>+'7'!B54+'8'!B54+'9'!B54</f>
        <v>0</v>
      </c>
      <c r="C54" s="447">
        <f>+'7'!C54+'8'!C54+'9'!C54</f>
        <v>0</v>
      </c>
      <c r="D54" s="447">
        <f>+'7'!D54+'8'!D54+'9'!D54</f>
        <v>0</v>
      </c>
      <c r="E54" s="447">
        <f>+'7'!E54+'8'!E54+'9'!E54</f>
        <v>0</v>
      </c>
      <c r="F54" s="447">
        <f>+'7'!F54+'8'!F54+'9'!F54</f>
        <v>0</v>
      </c>
      <c r="G54" s="447">
        <f>+'7'!G54+'8'!G54+'9'!G54</f>
        <v>0</v>
      </c>
      <c r="H54" s="447">
        <f>+'7'!H54+'8'!H54+'9'!H54</f>
        <v>0</v>
      </c>
      <c r="I54" s="447">
        <f>+'7'!I54+'8'!I54+'9'!I54</f>
        <v>0</v>
      </c>
      <c r="J54" s="447">
        <f>+'7'!J54+'8'!J54+'9'!J54</f>
        <v>0</v>
      </c>
      <c r="K54" s="447">
        <f>+'7'!K54+'8'!K54+'9'!K54</f>
        <v>0</v>
      </c>
      <c r="L54" s="447">
        <f>+'7'!L54+'8'!L54+'9'!L54</f>
        <v>0</v>
      </c>
      <c r="M54" s="447">
        <f>+'7'!M54+'8'!M54+'9'!M54</f>
        <v>0</v>
      </c>
      <c r="N54" s="552">
        <f t="shared" si="9"/>
        <v>0</v>
      </c>
      <c r="P54" s="465"/>
    </row>
    <row r="55" spans="1:16" ht="14.25" x14ac:dyDescent="0.3">
      <c r="A55" s="373" t="s">
        <v>414</v>
      </c>
      <c r="B55" s="446">
        <f>+'7'!B55+'8'!B55+'9'!B55</f>
        <v>0</v>
      </c>
      <c r="C55" s="447">
        <f>+'7'!C55+'8'!C55+'9'!C55</f>
        <v>0</v>
      </c>
      <c r="D55" s="447">
        <f>+'7'!D55+'8'!D55+'9'!D55</f>
        <v>0</v>
      </c>
      <c r="E55" s="447">
        <f>+'7'!E55+'8'!E55+'9'!E55</f>
        <v>0</v>
      </c>
      <c r="F55" s="447">
        <f>+'7'!F55+'8'!F55+'9'!F55</f>
        <v>0</v>
      </c>
      <c r="G55" s="447">
        <f>+'7'!G55+'8'!G55+'9'!G55</f>
        <v>0</v>
      </c>
      <c r="H55" s="447">
        <f>+'7'!H55+'8'!H55+'9'!H55</f>
        <v>0</v>
      </c>
      <c r="I55" s="447">
        <f>+'7'!I55+'8'!I55+'9'!I55</f>
        <v>0</v>
      </c>
      <c r="J55" s="447">
        <f>+'7'!J55+'8'!J55+'9'!J55</f>
        <v>0</v>
      </c>
      <c r="K55" s="447">
        <f>+'7'!K55+'8'!K55+'9'!K55</f>
        <v>4033.4679999999998</v>
      </c>
      <c r="L55" s="447">
        <f>+'7'!L55+'8'!L55+'9'!L55</f>
        <v>0</v>
      </c>
      <c r="M55" s="447">
        <f>+'7'!M55+'8'!M55+'9'!M55</f>
        <v>0</v>
      </c>
      <c r="N55" s="552">
        <f t="shared" si="9"/>
        <v>4033.4679999999998</v>
      </c>
      <c r="P55" s="465"/>
    </row>
    <row r="56" spans="1:16" ht="14.25" x14ac:dyDescent="0.3">
      <c r="A56" s="373" t="s">
        <v>438</v>
      </c>
      <c r="B56" s="446">
        <f>+'7'!B56+'8'!B56+'9'!B56</f>
        <v>0</v>
      </c>
      <c r="C56" s="447">
        <f>+'7'!C56+'8'!C56+'9'!C56</f>
        <v>0</v>
      </c>
      <c r="D56" s="447">
        <f>+'7'!D56+'8'!D56+'9'!D56</f>
        <v>0</v>
      </c>
      <c r="E56" s="447">
        <f>+'7'!E56+'8'!E56+'9'!E56</f>
        <v>0</v>
      </c>
      <c r="F56" s="447">
        <f>+'7'!F56+'8'!F56+'9'!F56</f>
        <v>0</v>
      </c>
      <c r="G56" s="447">
        <f>+'7'!G56+'8'!G56+'9'!G56</f>
        <v>0</v>
      </c>
      <c r="H56" s="447">
        <f>+'7'!H56+'8'!H56+'9'!H56</f>
        <v>0</v>
      </c>
      <c r="I56" s="447">
        <f>+'7'!I56+'8'!I56+'9'!I56</f>
        <v>0</v>
      </c>
      <c r="J56" s="447">
        <f>+'7'!J56+'8'!J56+'9'!J56</f>
        <v>0</v>
      </c>
      <c r="K56" s="447">
        <f>+'7'!K56+'8'!K56+'9'!K56</f>
        <v>0</v>
      </c>
      <c r="L56" s="447">
        <f>+'7'!L56+'8'!L56+'9'!L56</f>
        <v>0</v>
      </c>
      <c r="M56" s="447">
        <f>+'7'!M56+'8'!M56+'9'!M56</f>
        <v>0</v>
      </c>
      <c r="N56" s="552">
        <f t="shared" si="9"/>
        <v>0</v>
      </c>
      <c r="P56" s="466"/>
    </row>
    <row r="57" spans="1:16" ht="14.25" x14ac:dyDescent="0.3">
      <c r="A57" s="373" t="s">
        <v>439</v>
      </c>
      <c r="B57" s="446">
        <f>+'7'!B57+'8'!B57+'9'!B57</f>
        <v>0</v>
      </c>
      <c r="C57" s="447">
        <f>+'7'!C57+'8'!C57+'9'!C57</f>
        <v>0</v>
      </c>
      <c r="D57" s="447">
        <f>+'7'!D57+'8'!D57+'9'!D57</f>
        <v>0</v>
      </c>
      <c r="E57" s="447">
        <f>+'7'!E57+'8'!E57+'9'!E57</f>
        <v>0</v>
      </c>
      <c r="F57" s="447">
        <f>+'7'!F57+'8'!F57+'9'!F57</f>
        <v>0</v>
      </c>
      <c r="G57" s="447">
        <f>+'7'!G57+'8'!G57+'9'!G57</f>
        <v>0</v>
      </c>
      <c r="H57" s="447">
        <f>+'7'!H57+'8'!H57+'9'!H57</f>
        <v>0</v>
      </c>
      <c r="I57" s="447">
        <f>+'7'!I57+'8'!I57+'9'!I57</f>
        <v>0</v>
      </c>
      <c r="J57" s="447">
        <f>+'7'!J57+'8'!J57+'9'!J57</f>
        <v>0</v>
      </c>
      <c r="K57" s="447">
        <f>+'7'!K57+'8'!K57+'9'!K57</f>
        <v>0</v>
      </c>
      <c r="L57" s="447">
        <f>+'7'!L57+'8'!L57+'9'!L57</f>
        <v>0</v>
      </c>
      <c r="M57" s="447">
        <f>+'7'!M57+'8'!M57+'9'!M57</f>
        <v>0</v>
      </c>
      <c r="N57" s="552">
        <f t="shared" si="9"/>
        <v>0</v>
      </c>
      <c r="P57" s="465"/>
    </row>
    <row r="58" spans="1:16" ht="14.25" x14ac:dyDescent="0.3">
      <c r="A58" s="373" t="s">
        <v>440</v>
      </c>
      <c r="B58" s="446">
        <f>+'7'!B58+'8'!B58+'9'!B58</f>
        <v>40489.520000000004</v>
      </c>
      <c r="C58" s="447">
        <f>+'7'!C58+'8'!C58+'9'!C58</f>
        <v>44325.899000000005</v>
      </c>
      <c r="D58" s="447">
        <f>+'7'!D58+'8'!D58+'9'!D58</f>
        <v>52200.508000000002</v>
      </c>
      <c r="E58" s="447">
        <f>+'7'!E58+'8'!E58+'9'!E58</f>
        <v>86243.691999999981</v>
      </c>
      <c r="F58" s="447">
        <f>+'7'!F58+'8'!F58+'9'!F58</f>
        <v>76480.483000000007</v>
      </c>
      <c r="G58" s="447">
        <f>+'7'!G58+'8'!G58+'9'!G58</f>
        <v>51258.341</v>
      </c>
      <c r="H58" s="447">
        <f>+'7'!H58+'8'!H58+'9'!H58</f>
        <v>43453.670000000006</v>
      </c>
      <c r="I58" s="447">
        <f>+'7'!I58+'8'!I58+'9'!I58</f>
        <v>35658.032000000007</v>
      </c>
      <c r="J58" s="447">
        <f>+'7'!J58+'8'!J58+'9'!J58</f>
        <v>33862.993999999999</v>
      </c>
      <c r="K58" s="447">
        <f>+'7'!K58+'8'!K58+'9'!K58</f>
        <v>54693.197999999997</v>
      </c>
      <c r="L58" s="447">
        <f>+'7'!L58+'8'!L58+'9'!L58</f>
        <v>0</v>
      </c>
      <c r="M58" s="447">
        <f>+'7'!M58+'8'!M58+'9'!M58</f>
        <v>0</v>
      </c>
      <c r="N58" s="552">
        <f t="shared" si="9"/>
        <v>518666.337</v>
      </c>
      <c r="P58" s="465"/>
    </row>
    <row r="59" spans="1:16" ht="14.25" x14ac:dyDescent="0.3">
      <c r="A59" s="373" t="s">
        <v>534</v>
      </c>
      <c r="B59" s="446">
        <f>+'7'!B59+'8'!B59+'9'!B59</f>
        <v>0</v>
      </c>
      <c r="C59" s="447">
        <f>+'7'!C59+'8'!C59+'9'!C59</f>
        <v>0</v>
      </c>
      <c r="D59" s="447">
        <f>+'7'!D59+'8'!D59+'9'!D59</f>
        <v>0</v>
      </c>
      <c r="E59" s="447">
        <f>+'7'!E59+'8'!E59+'9'!E59</f>
        <v>0</v>
      </c>
      <c r="F59" s="447">
        <f>+'7'!F59+'8'!F59+'9'!F59</f>
        <v>0</v>
      </c>
      <c r="G59" s="447">
        <f>+'7'!G59+'8'!G59+'9'!G59</f>
        <v>0</v>
      </c>
      <c r="H59" s="447">
        <f>+'7'!H59+'8'!H59+'9'!H59</f>
        <v>0</v>
      </c>
      <c r="I59" s="447">
        <f>+'7'!I59+'8'!I59+'9'!I59</f>
        <v>0</v>
      </c>
      <c r="J59" s="447">
        <f>+'7'!J59+'8'!J59+'9'!J59</f>
        <v>0</v>
      </c>
      <c r="K59" s="447">
        <f>+'7'!K59+'8'!K59+'9'!K59</f>
        <v>0</v>
      </c>
      <c r="L59" s="447">
        <f>+'7'!L59+'8'!L59+'9'!L59</f>
        <v>0</v>
      </c>
      <c r="M59" s="447">
        <f>+'7'!M59+'8'!M59+'9'!M59</f>
        <v>4754.2619999999997</v>
      </c>
      <c r="N59" s="552">
        <f t="shared" si="9"/>
        <v>4754.2619999999997</v>
      </c>
      <c r="P59" s="465"/>
    </row>
    <row r="60" spans="1:16" ht="14.25" x14ac:dyDescent="0.3">
      <c r="A60" s="373" t="s">
        <v>535</v>
      </c>
      <c r="B60" s="446">
        <f>+'7'!B60+'8'!B60+'9'!B60</f>
        <v>0</v>
      </c>
      <c r="C60" s="447">
        <f>+'7'!C60+'8'!C60+'9'!C60</f>
        <v>0</v>
      </c>
      <c r="D60" s="447">
        <f>+'7'!D60+'8'!D60+'9'!D60</f>
        <v>0</v>
      </c>
      <c r="E60" s="447">
        <f>+'7'!E60+'8'!E60+'9'!E60</f>
        <v>0</v>
      </c>
      <c r="F60" s="447">
        <f>+'7'!F60+'8'!F60+'9'!F60</f>
        <v>0</v>
      </c>
      <c r="G60" s="447">
        <f>+'7'!G60+'8'!G60+'9'!G60</f>
        <v>0</v>
      </c>
      <c r="H60" s="447">
        <f>+'7'!H60+'8'!H60+'9'!H60</f>
        <v>0</v>
      </c>
      <c r="I60" s="447">
        <f>+'7'!I60+'8'!I60+'9'!I60</f>
        <v>0</v>
      </c>
      <c r="J60" s="447">
        <f>+'7'!J60+'8'!J60+'9'!J60</f>
        <v>0</v>
      </c>
      <c r="K60" s="447">
        <f>+'7'!K60+'8'!K60+'9'!K60</f>
        <v>0</v>
      </c>
      <c r="L60" s="447">
        <f>+'7'!L60+'8'!L60+'9'!L60</f>
        <v>0</v>
      </c>
      <c r="M60" s="447">
        <f>+'7'!M60+'8'!M60+'9'!M60</f>
        <v>-4679.01</v>
      </c>
      <c r="N60" s="552">
        <f t="shared" si="9"/>
        <v>-4679.01</v>
      </c>
      <c r="P60" s="465"/>
    </row>
    <row r="61" spans="1:16" ht="15" thickBot="1" x14ac:dyDescent="0.35">
      <c r="A61" s="438" t="s">
        <v>464</v>
      </c>
      <c r="B61" s="446">
        <f>+'7'!B61+'8'!B61+'9'!B61</f>
        <v>0</v>
      </c>
      <c r="C61" s="447">
        <f>+'7'!C61+'8'!C61+'9'!C61</f>
        <v>0</v>
      </c>
      <c r="D61" s="447">
        <f>+'7'!D61+'8'!D61+'9'!D61</f>
        <v>2523.6669999999999</v>
      </c>
      <c r="E61" s="447">
        <f>+'7'!E61+'8'!E61+'9'!E61</f>
        <v>0</v>
      </c>
      <c r="F61" s="447">
        <f>+'7'!F61+'8'!F61+'9'!F61</f>
        <v>0</v>
      </c>
      <c r="G61" s="447">
        <f>+'7'!G61+'8'!G61+'9'!G61</f>
        <v>0</v>
      </c>
      <c r="H61" s="447">
        <f>+'7'!H61+'8'!H61+'9'!H61</f>
        <v>0</v>
      </c>
      <c r="I61" s="447">
        <f>+'7'!I61+'8'!I61+'9'!I61</f>
        <v>0</v>
      </c>
      <c r="J61" s="447">
        <f>+'7'!J61+'8'!J61+'9'!J61</f>
        <v>0</v>
      </c>
      <c r="K61" s="447">
        <f>+'7'!K61+'8'!K61+'9'!K61</f>
        <v>0</v>
      </c>
      <c r="L61" s="447">
        <f>+'7'!L61+'8'!L61+'9'!L61</f>
        <v>0</v>
      </c>
      <c r="M61" s="447">
        <f>+'7'!M61+'8'!M61+'9'!M61</f>
        <v>0</v>
      </c>
      <c r="N61" s="552">
        <f t="shared" si="9"/>
        <v>2523.6669999999999</v>
      </c>
      <c r="P61" s="465"/>
    </row>
    <row r="62" spans="1:16" ht="15" thickBot="1" x14ac:dyDescent="0.35">
      <c r="A62" s="345" t="s">
        <v>352</v>
      </c>
      <c r="B62" s="350">
        <f>SUM(B63:B64)</f>
        <v>623.22199999999998</v>
      </c>
      <c r="C62" s="548">
        <f t="shared" ref="C62:N62" si="10">SUM(C63:C64)</f>
        <v>611.02</v>
      </c>
      <c r="D62" s="548">
        <f t="shared" si="10"/>
        <v>682.29399999999998</v>
      </c>
      <c r="E62" s="548">
        <f t="shared" si="10"/>
        <v>349.02</v>
      </c>
      <c r="F62" s="548">
        <f t="shared" si="10"/>
        <v>566.52700000000004</v>
      </c>
      <c r="G62" s="548">
        <f t="shared" si="10"/>
        <v>525.93399999999997</v>
      </c>
      <c r="H62" s="548">
        <f t="shared" si="10"/>
        <v>467.435</v>
      </c>
      <c r="I62" s="548">
        <f t="shared" si="10"/>
        <v>485.87</v>
      </c>
      <c r="J62" s="548">
        <f t="shared" si="10"/>
        <v>540.98400000000004</v>
      </c>
      <c r="K62" s="548">
        <f t="shared" si="10"/>
        <v>509.49099999999999</v>
      </c>
      <c r="L62" s="548">
        <f t="shared" si="10"/>
        <v>821.45699999999999</v>
      </c>
      <c r="M62" s="548">
        <f t="shared" si="10"/>
        <v>566.36300000000006</v>
      </c>
      <c r="N62" s="549">
        <f t="shared" si="10"/>
        <v>6749.6170000000002</v>
      </c>
      <c r="P62" s="465"/>
    </row>
    <row r="63" spans="1:16" ht="14.25" x14ac:dyDescent="0.3">
      <c r="A63" s="347" t="s">
        <v>353</v>
      </c>
      <c r="B63" s="446">
        <f>+'7'!B63+'8'!B63+'9'!B63</f>
        <v>0</v>
      </c>
      <c r="C63" s="447">
        <f>+'7'!C63+'8'!C63+'9'!C63</f>
        <v>0</v>
      </c>
      <c r="D63" s="447">
        <f>+'7'!D63+'8'!D63+'9'!D63</f>
        <v>0</v>
      </c>
      <c r="E63" s="447">
        <f>+'7'!E63+'8'!E63+'9'!E63</f>
        <v>0</v>
      </c>
      <c r="F63" s="447">
        <f>+'7'!F63+'8'!F63+'9'!F63</f>
        <v>0</v>
      </c>
      <c r="G63" s="447">
        <f>+'7'!G63+'8'!G63+'9'!G63</f>
        <v>0</v>
      </c>
      <c r="H63" s="447">
        <f>+'7'!H63+'8'!H63+'9'!H63</f>
        <v>0</v>
      </c>
      <c r="I63" s="447">
        <f>+'7'!I63+'8'!I63+'9'!I63</f>
        <v>0</v>
      </c>
      <c r="J63" s="447">
        <f>+'7'!J63+'8'!J63+'9'!J63</f>
        <v>0</v>
      </c>
      <c r="K63" s="447">
        <f>+'7'!K63+'8'!K63+'9'!K63</f>
        <v>0</v>
      </c>
      <c r="L63" s="447">
        <f>+'7'!L63+'8'!L63+'9'!L63</f>
        <v>821.45699999999999</v>
      </c>
      <c r="M63" s="447">
        <f>+'7'!M63+'8'!M63+'9'!M63</f>
        <v>566.36300000000006</v>
      </c>
      <c r="N63" s="552">
        <f t="shared" ref="N63:N64" si="11">SUM(B63:M63)</f>
        <v>1387.8200000000002</v>
      </c>
      <c r="P63" s="465"/>
    </row>
    <row r="64" spans="1:16" ht="15" thickBot="1" x14ac:dyDescent="0.35">
      <c r="A64" s="438" t="s">
        <v>352</v>
      </c>
      <c r="B64" s="446">
        <f>+'7'!B64+'8'!B64+'9'!B64</f>
        <v>623.22199999999998</v>
      </c>
      <c r="C64" s="447">
        <f>+'7'!C64+'8'!C64+'9'!C64</f>
        <v>611.02</v>
      </c>
      <c r="D64" s="447">
        <f>+'7'!D64+'8'!D64+'9'!D64</f>
        <v>682.29399999999998</v>
      </c>
      <c r="E64" s="447">
        <f>+'7'!E64+'8'!E64+'9'!E64</f>
        <v>349.02</v>
      </c>
      <c r="F64" s="447">
        <f>+'7'!F64+'8'!F64+'9'!F64</f>
        <v>566.52700000000004</v>
      </c>
      <c r="G64" s="447">
        <f>+'7'!G64+'8'!G64+'9'!G64</f>
        <v>525.93399999999997</v>
      </c>
      <c r="H64" s="447">
        <f>+'7'!H64+'8'!H64+'9'!H64</f>
        <v>467.435</v>
      </c>
      <c r="I64" s="447">
        <f>+'7'!I64+'8'!I64+'9'!I64</f>
        <v>485.87</v>
      </c>
      <c r="J64" s="447">
        <f>+'7'!J64+'8'!J64+'9'!J64</f>
        <v>540.98400000000004</v>
      </c>
      <c r="K64" s="447">
        <f>+'7'!K64+'8'!K64+'9'!K64</f>
        <v>509.49099999999999</v>
      </c>
      <c r="L64" s="447">
        <f>+'7'!L64+'8'!L64+'9'!L64</f>
        <v>0</v>
      </c>
      <c r="M64" s="447">
        <f>+'7'!M64+'8'!M64+'9'!M64</f>
        <v>0</v>
      </c>
      <c r="N64" s="552">
        <f t="shared" si="11"/>
        <v>5361.7970000000005</v>
      </c>
      <c r="P64" s="465"/>
    </row>
    <row r="65" spans="1:16" ht="15" thickBot="1" x14ac:dyDescent="0.35">
      <c r="A65" s="345" t="s">
        <v>354</v>
      </c>
      <c r="B65" s="350">
        <f>SUM(B66:B72)</f>
        <v>4108.4800000000005</v>
      </c>
      <c r="C65" s="548">
        <f t="shared" ref="C65:N65" si="12">SUM(C66:C72)</f>
        <v>4793.9970000000003</v>
      </c>
      <c r="D65" s="548">
        <f t="shared" si="12"/>
        <v>4852.4629999999997</v>
      </c>
      <c r="E65" s="548">
        <f t="shared" si="12"/>
        <v>6833.8580000000029</v>
      </c>
      <c r="F65" s="548">
        <f t="shared" si="12"/>
        <v>13617.425999999999</v>
      </c>
      <c r="G65" s="548">
        <f t="shared" si="12"/>
        <v>5135.9210000000012</v>
      </c>
      <c r="H65" s="548">
        <f t="shared" si="12"/>
        <v>10275.623</v>
      </c>
      <c r="I65" s="548">
        <f t="shared" si="12"/>
        <v>4462.4150000000009</v>
      </c>
      <c r="J65" s="548">
        <f t="shared" si="12"/>
        <v>10762.704</v>
      </c>
      <c r="K65" s="548">
        <f t="shared" si="12"/>
        <v>12766.330999999998</v>
      </c>
      <c r="L65" s="548">
        <f t="shared" si="12"/>
        <v>8406.2170000000024</v>
      </c>
      <c r="M65" s="548">
        <f t="shared" si="12"/>
        <v>6177.7380000000012</v>
      </c>
      <c r="N65" s="549">
        <f t="shared" si="12"/>
        <v>92193.17300000001</v>
      </c>
      <c r="P65" s="465"/>
    </row>
    <row r="66" spans="1:16" ht="14.25" x14ac:dyDescent="0.3">
      <c r="A66" s="347" t="s">
        <v>374</v>
      </c>
      <c r="B66" s="446">
        <f>+'7'!B66+'8'!B66+'9'!B66</f>
        <v>0</v>
      </c>
      <c r="C66" s="447">
        <f>+'7'!C66+'8'!C66+'9'!C66</f>
        <v>0</v>
      </c>
      <c r="D66" s="447">
        <f>+'7'!D66+'8'!D66+'9'!D66</f>
        <v>0</v>
      </c>
      <c r="E66" s="447">
        <f>+'7'!E66+'8'!E66+'9'!E66</f>
        <v>0</v>
      </c>
      <c r="F66" s="447">
        <f>+'7'!F66+'8'!F66+'9'!F66</f>
        <v>0</v>
      </c>
      <c r="G66" s="447">
        <f>+'7'!G66+'8'!G66+'9'!G66</f>
        <v>0</v>
      </c>
      <c r="H66" s="447">
        <f>+'7'!H66+'8'!H66+'9'!H66</f>
        <v>0</v>
      </c>
      <c r="I66" s="447">
        <f>+'7'!I66+'8'!I66+'9'!I66</f>
        <v>0</v>
      </c>
      <c r="J66" s="447">
        <f>+'7'!J66+'8'!J66+'9'!J66</f>
        <v>0</v>
      </c>
      <c r="K66" s="447">
        <f>+'7'!K66+'8'!K66+'9'!K66</f>
        <v>0</v>
      </c>
      <c r="L66" s="447">
        <f>+'7'!L66+'8'!L66+'9'!L66</f>
        <v>0</v>
      </c>
      <c r="M66" s="447">
        <f>+'7'!M66+'8'!M66+'9'!M66</f>
        <v>0</v>
      </c>
      <c r="N66" s="552">
        <f t="shared" ref="N66:N72" si="13">SUM(B66:M66)</f>
        <v>0</v>
      </c>
      <c r="P66" s="465"/>
    </row>
    <row r="67" spans="1:16" ht="14.25" x14ac:dyDescent="0.3">
      <c r="A67" s="373" t="s">
        <v>355</v>
      </c>
      <c r="B67" s="446">
        <f>+'7'!B67+'8'!B67+'9'!B67</f>
        <v>0</v>
      </c>
      <c r="C67" s="447">
        <f>+'7'!C67+'8'!C67+'9'!C67</f>
        <v>0</v>
      </c>
      <c r="D67" s="447">
        <f>+'7'!D67+'8'!D67+'9'!D67</f>
        <v>0</v>
      </c>
      <c r="E67" s="447">
        <f>+'7'!E67+'8'!E67+'9'!E67</f>
        <v>0</v>
      </c>
      <c r="F67" s="447">
        <f>+'7'!F67+'8'!F67+'9'!F67</f>
        <v>0</v>
      </c>
      <c r="G67" s="447">
        <f>+'7'!G67+'8'!G67+'9'!G67</f>
        <v>0</v>
      </c>
      <c r="H67" s="447">
        <f>+'7'!H67+'8'!H67+'9'!H67</f>
        <v>0</v>
      </c>
      <c r="I67" s="447">
        <f>+'7'!I67+'8'!I67+'9'!I67</f>
        <v>0</v>
      </c>
      <c r="J67" s="447">
        <f>+'7'!J67+'8'!J67+'9'!J67</f>
        <v>0</v>
      </c>
      <c r="K67" s="447">
        <f>+'7'!K67+'8'!K67+'9'!K67</f>
        <v>0</v>
      </c>
      <c r="L67" s="447">
        <f>+'7'!L67+'8'!L67+'9'!L67</f>
        <v>0</v>
      </c>
      <c r="M67" s="447">
        <f>+'7'!M67+'8'!M67+'9'!M67</f>
        <v>0</v>
      </c>
      <c r="N67" s="552">
        <f t="shared" si="13"/>
        <v>0</v>
      </c>
      <c r="P67" s="465"/>
    </row>
    <row r="68" spans="1:16" ht="14.25" x14ac:dyDescent="0.3">
      <c r="A68" s="373" t="s">
        <v>375</v>
      </c>
      <c r="B68" s="446">
        <f>+'7'!B68+'8'!B68+'9'!B68</f>
        <v>0</v>
      </c>
      <c r="C68" s="447">
        <f>+'7'!C68+'8'!C68+'9'!C68</f>
        <v>0</v>
      </c>
      <c r="D68" s="447">
        <f>+'7'!D68+'8'!D68+'9'!D68</f>
        <v>0</v>
      </c>
      <c r="E68" s="447">
        <f>+'7'!E68+'8'!E68+'9'!E68</f>
        <v>0</v>
      </c>
      <c r="F68" s="447">
        <f>+'7'!F68+'8'!F68+'9'!F68</f>
        <v>0</v>
      </c>
      <c r="G68" s="447">
        <f>+'7'!G68+'8'!G68+'9'!G68</f>
        <v>0</v>
      </c>
      <c r="H68" s="447">
        <f>+'7'!H68+'8'!H68+'9'!H68</f>
        <v>0</v>
      </c>
      <c r="I68" s="447">
        <f>+'7'!I68+'8'!I68+'9'!I68</f>
        <v>0</v>
      </c>
      <c r="J68" s="447">
        <f>+'7'!J68+'8'!J68+'9'!J68</f>
        <v>0</v>
      </c>
      <c r="K68" s="447">
        <f>+'7'!K68+'8'!K68+'9'!K68</f>
        <v>0</v>
      </c>
      <c r="L68" s="447">
        <f>+'7'!L68+'8'!L68+'9'!L68</f>
        <v>0</v>
      </c>
      <c r="M68" s="447">
        <f>+'7'!M68+'8'!M68+'9'!M68</f>
        <v>0</v>
      </c>
      <c r="N68" s="552">
        <f t="shared" si="13"/>
        <v>0</v>
      </c>
      <c r="P68" s="465"/>
    </row>
    <row r="69" spans="1:16" ht="14.25" x14ac:dyDescent="0.3">
      <c r="A69" s="373" t="s">
        <v>356</v>
      </c>
      <c r="B69" s="446">
        <f>+'7'!B69+'8'!B69+'9'!B69</f>
        <v>4108.4800000000005</v>
      </c>
      <c r="C69" s="447">
        <f>+'7'!C69+'8'!C69+'9'!C69</f>
        <v>4094.7060000000006</v>
      </c>
      <c r="D69" s="447">
        <f>+'7'!D69+'8'!D69+'9'!D69</f>
        <v>4802.0259999999998</v>
      </c>
      <c r="E69" s="447">
        <f>+'7'!E69+'8'!E69+'9'!E69</f>
        <v>4304.5569999999998</v>
      </c>
      <c r="F69" s="447">
        <f>+'7'!F69+'8'!F69+'9'!F69</f>
        <v>3758.4629999999997</v>
      </c>
      <c r="G69" s="447">
        <f>+'7'!G69+'8'!G69+'9'!G69</f>
        <v>3474.9430000000002</v>
      </c>
      <c r="H69" s="447">
        <f>+'7'!H69+'8'!H69+'9'!H69</f>
        <v>3680.8409999999999</v>
      </c>
      <c r="I69" s="447">
        <f>+'7'!I69+'8'!I69+'9'!I69</f>
        <v>3248.0079999999998</v>
      </c>
      <c r="J69" s="447">
        <f>+'7'!J69+'8'!J69+'9'!J69</f>
        <v>3357.2950000000001</v>
      </c>
      <c r="K69" s="447">
        <f>+'7'!K69+'8'!K69+'9'!K69</f>
        <v>4504.8550000000005</v>
      </c>
      <c r="L69" s="447">
        <f>+'7'!L69+'8'!L69+'9'!L69</f>
        <v>4327.3770000000004</v>
      </c>
      <c r="M69" s="447">
        <f>+'7'!M69+'8'!M69+'9'!M69</f>
        <v>2885.9530000000004</v>
      </c>
      <c r="N69" s="552">
        <f t="shared" si="13"/>
        <v>46547.504000000001</v>
      </c>
      <c r="P69" s="465"/>
    </row>
    <row r="70" spans="1:16" ht="14.25" x14ac:dyDescent="0.3">
      <c r="A70" s="373" t="s">
        <v>392</v>
      </c>
      <c r="B70" s="446">
        <f>+'7'!B70+'8'!B70+'9'!B70</f>
        <v>0</v>
      </c>
      <c r="C70" s="447">
        <f>+'7'!C70+'8'!C70+'9'!C70</f>
        <v>0</v>
      </c>
      <c r="D70" s="447">
        <f>+'7'!D70+'8'!D70+'9'!D70</f>
        <v>0</v>
      </c>
      <c r="E70" s="447">
        <f>+'7'!E70+'8'!E70+'9'!E70</f>
        <v>0</v>
      </c>
      <c r="F70" s="447">
        <f>+'7'!F70+'8'!F70+'9'!F70</f>
        <v>0</v>
      </c>
      <c r="G70" s="447">
        <f>+'7'!G70+'8'!G70+'9'!G70</f>
        <v>0</v>
      </c>
      <c r="H70" s="447">
        <f>+'7'!H70+'8'!H70+'9'!H70</f>
        <v>0</v>
      </c>
      <c r="I70" s="447">
        <f>+'7'!I70+'8'!I70+'9'!I70</f>
        <v>0</v>
      </c>
      <c r="J70" s="447">
        <f>+'7'!J70+'8'!J70+'9'!J70</f>
        <v>0</v>
      </c>
      <c r="K70" s="447">
        <f>+'7'!K70+'8'!K70+'9'!K70</f>
        <v>0</v>
      </c>
      <c r="L70" s="447">
        <f>+'7'!L70+'8'!L70+'9'!L70</f>
        <v>0</v>
      </c>
      <c r="M70" s="447">
        <f>+'7'!M70+'8'!M70+'9'!M70</f>
        <v>0</v>
      </c>
      <c r="N70" s="552">
        <f t="shared" si="13"/>
        <v>0</v>
      </c>
      <c r="P70" s="465"/>
    </row>
    <row r="71" spans="1:16" ht="14.25" x14ac:dyDescent="0.3">
      <c r="A71" s="373" t="s">
        <v>453</v>
      </c>
      <c r="B71" s="446">
        <f>+'7'!B71+'8'!B71+'9'!B71</f>
        <v>0</v>
      </c>
      <c r="C71" s="447">
        <f>+'7'!C71+'8'!C71+'9'!C71</f>
        <v>232.97300000000001</v>
      </c>
      <c r="D71" s="447">
        <f>+'7'!D71+'8'!D71+'9'!D71</f>
        <v>0</v>
      </c>
      <c r="E71" s="447">
        <f>+'7'!E71+'8'!E71+'9'!E71</f>
        <v>1406.2840000000001</v>
      </c>
      <c r="F71" s="447">
        <f>+'7'!F71+'8'!F71+'9'!F71</f>
        <v>315</v>
      </c>
      <c r="G71" s="447">
        <f>+'7'!G71+'8'!G71+'9'!G71</f>
        <v>0</v>
      </c>
      <c r="H71" s="447">
        <f>+'7'!H71+'8'!H71+'9'!H71</f>
        <v>241.72800000000007</v>
      </c>
      <c r="I71" s="447">
        <f>+'7'!I71+'8'!I71+'9'!I71</f>
        <v>931.71600000000035</v>
      </c>
      <c r="J71" s="447">
        <f>+'7'!J71+'8'!J71+'9'!J71</f>
        <v>0</v>
      </c>
      <c r="K71" s="447">
        <f>+'7'!K71+'8'!K71+'9'!K71</f>
        <v>0</v>
      </c>
      <c r="L71" s="447">
        <f>+'7'!L71+'8'!L71+'9'!L71</f>
        <v>0</v>
      </c>
      <c r="M71" s="447">
        <f>+'7'!M71+'8'!M71+'9'!M71</f>
        <v>0</v>
      </c>
      <c r="N71" s="552">
        <f t="shared" si="13"/>
        <v>3127.7010000000005</v>
      </c>
      <c r="P71" s="465"/>
    </row>
    <row r="72" spans="1:16" ht="15" thickBot="1" x14ac:dyDescent="0.35">
      <c r="A72" s="438" t="s">
        <v>441</v>
      </c>
      <c r="B72" s="446">
        <f>+'7'!B72+'8'!B72+'9'!B72</f>
        <v>0</v>
      </c>
      <c r="C72" s="447">
        <f>+'7'!C72+'8'!C72+'9'!C72</f>
        <v>466.31799999999896</v>
      </c>
      <c r="D72" s="447">
        <f>+'7'!D72+'8'!D72+'9'!D72</f>
        <v>50.436999999999898</v>
      </c>
      <c r="E72" s="447">
        <f>+'7'!E72+'8'!E72+'9'!E72</f>
        <v>1123.0170000000026</v>
      </c>
      <c r="F72" s="447">
        <f>+'7'!F72+'8'!F72+'9'!F72</f>
        <v>9543.9629999999997</v>
      </c>
      <c r="G72" s="447">
        <f>+'7'!G72+'8'!G72+'9'!G72</f>
        <v>1660.978000000001</v>
      </c>
      <c r="H72" s="447">
        <f>+'7'!H72+'8'!H72+'9'!H72</f>
        <v>6353.0540000000001</v>
      </c>
      <c r="I72" s="447">
        <f>+'7'!I72+'8'!I72+'9'!I72</f>
        <v>282.69100000000049</v>
      </c>
      <c r="J72" s="447">
        <f>+'7'!J72+'8'!J72+'9'!J72</f>
        <v>7405.4089999999997</v>
      </c>
      <c r="K72" s="447">
        <f>+'7'!K72+'8'!K72+'9'!K72</f>
        <v>8261.4759999999987</v>
      </c>
      <c r="L72" s="447">
        <f>+'7'!L72+'8'!L72+'9'!L72</f>
        <v>4078.8400000000015</v>
      </c>
      <c r="M72" s="447">
        <f>+'7'!M72+'8'!M72+'9'!M72</f>
        <v>3291.7850000000012</v>
      </c>
      <c r="N72" s="552">
        <f t="shared" si="13"/>
        <v>42517.968000000001</v>
      </c>
      <c r="P72" s="466"/>
    </row>
    <row r="73" spans="1:16" ht="15" thickBot="1" x14ac:dyDescent="0.35">
      <c r="A73" s="345" t="s">
        <v>357</v>
      </c>
      <c r="B73" s="350">
        <f>SUM(B74:B81)</f>
        <v>30931.488999999998</v>
      </c>
      <c r="C73" s="548">
        <f t="shared" ref="C73:N73" si="14">SUM(C74:C81)</f>
        <v>15453.510999999999</v>
      </c>
      <c r="D73" s="548">
        <f t="shared" si="14"/>
        <v>2069.5539999999996</v>
      </c>
      <c r="E73" s="548">
        <f t="shared" si="14"/>
        <v>11953.195000000002</v>
      </c>
      <c r="F73" s="548">
        <f t="shared" si="14"/>
        <v>26035.757000000005</v>
      </c>
      <c r="G73" s="548">
        <f t="shared" si="14"/>
        <v>32190.720999999998</v>
      </c>
      <c r="H73" s="548">
        <f t="shared" si="14"/>
        <v>30055.037</v>
      </c>
      <c r="I73" s="548">
        <f t="shared" si="14"/>
        <v>15209.055</v>
      </c>
      <c r="J73" s="548">
        <f t="shared" si="14"/>
        <v>37648.478000000003</v>
      </c>
      <c r="K73" s="548">
        <f t="shared" si="14"/>
        <v>38209.224999999999</v>
      </c>
      <c r="L73" s="548">
        <f t="shared" si="14"/>
        <v>12418.780999999999</v>
      </c>
      <c r="M73" s="548">
        <f t="shared" si="14"/>
        <v>15265.48</v>
      </c>
      <c r="N73" s="549">
        <f t="shared" si="14"/>
        <v>267440.28300000005</v>
      </c>
      <c r="P73" s="465"/>
    </row>
    <row r="74" spans="1:16" ht="14.25" x14ac:dyDescent="0.3">
      <c r="A74" s="347" t="s">
        <v>358</v>
      </c>
      <c r="B74" s="446">
        <f>+'7'!B74+'8'!B74+'9'!B74</f>
        <v>0</v>
      </c>
      <c r="C74" s="447">
        <f>+'7'!C74+'8'!C74+'9'!C74</f>
        <v>442.53399999999965</v>
      </c>
      <c r="D74" s="447">
        <f>+'7'!D74+'8'!D74+'9'!D74</f>
        <v>0</v>
      </c>
      <c r="E74" s="447">
        <f>+'7'!E74+'8'!E74+'9'!E74</f>
        <v>0</v>
      </c>
      <c r="F74" s="447">
        <f>+'7'!F74+'8'!F74+'9'!F74</f>
        <v>7.4180000000001201</v>
      </c>
      <c r="G74" s="447">
        <f>+'7'!G74+'8'!G74+'9'!G74</f>
        <v>0</v>
      </c>
      <c r="H74" s="447">
        <f>+'7'!H74+'8'!H74+'9'!H74</f>
        <v>8.2119999999999891</v>
      </c>
      <c r="I74" s="447">
        <f>+'7'!I74+'8'!I74+'9'!I74</f>
        <v>0</v>
      </c>
      <c r="J74" s="447">
        <f>+'7'!J74+'8'!J74+'9'!J74</f>
        <v>87.918000000000006</v>
      </c>
      <c r="K74" s="447">
        <f>+'7'!K74+'8'!K74+'9'!K74</f>
        <v>668.56399999999996</v>
      </c>
      <c r="L74" s="447">
        <f>+'7'!L74+'8'!L74+'9'!L74</f>
        <v>67.604999999999833</v>
      </c>
      <c r="M74" s="447">
        <f>+'7'!M74+'8'!M74+'9'!M74</f>
        <v>0</v>
      </c>
      <c r="N74" s="552">
        <f t="shared" ref="N74:N81" si="15">SUM(B74:M74)</f>
        <v>1282.2509999999995</v>
      </c>
      <c r="P74" s="465"/>
    </row>
    <row r="75" spans="1:16" ht="14.25" x14ac:dyDescent="0.3">
      <c r="A75" s="373" t="s">
        <v>393</v>
      </c>
      <c r="B75" s="446">
        <f>+'7'!B75+'8'!B75+'9'!B75</f>
        <v>0</v>
      </c>
      <c r="C75" s="447">
        <f>+'7'!C75+'8'!C75+'9'!C75</f>
        <v>0</v>
      </c>
      <c r="D75" s="447">
        <f>+'7'!D75+'8'!D75+'9'!D75</f>
        <v>0</v>
      </c>
      <c r="E75" s="447">
        <f>+'7'!E75+'8'!E75+'9'!E75</f>
        <v>0</v>
      </c>
      <c r="F75" s="447">
        <f>+'7'!F75+'8'!F75+'9'!F75</f>
        <v>0</v>
      </c>
      <c r="G75" s="447">
        <f>+'7'!G75+'8'!G75+'9'!G75</f>
        <v>0</v>
      </c>
      <c r="H75" s="447">
        <f>+'7'!H75+'8'!H75+'9'!H75</f>
        <v>0</v>
      </c>
      <c r="I75" s="447">
        <f>+'7'!I75+'8'!I75+'9'!I75</f>
        <v>0</v>
      </c>
      <c r="J75" s="447">
        <f>+'7'!J75+'8'!J75+'9'!J75</f>
        <v>0</v>
      </c>
      <c r="K75" s="447">
        <f>+'7'!K75+'8'!K75+'9'!K75</f>
        <v>0</v>
      </c>
      <c r="L75" s="447">
        <f>+'7'!L75+'8'!L75+'9'!L75</f>
        <v>0</v>
      </c>
      <c r="M75" s="447">
        <f>+'7'!M75+'8'!M75+'9'!M75</f>
        <v>0</v>
      </c>
      <c r="N75" s="552">
        <f t="shared" si="15"/>
        <v>0</v>
      </c>
      <c r="P75" s="465"/>
    </row>
    <row r="76" spans="1:16" ht="14.25" x14ac:dyDescent="0.3">
      <c r="A76" s="373" t="s">
        <v>357</v>
      </c>
      <c r="B76" s="446">
        <f>+'7'!B76+'8'!B76+'9'!B76</f>
        <v>13310.266</v>
      </c>
      <c r="C76" s="447">
        <f>+'7'!C76+'8'!C76+'9'!C76</f>
        <v>2914.62</v>
      </c>
      <c r="D76" s="447">
        <f>+'7'!D76+'8'!D76+'9'!D76</f>
        <v>2065.41</v>
      </c>
      <c r="E76" s="447">
        <f>+'7'!E76+'8'!E76+'9'!E76</f>
        <v>11953.195000000002</v>
      </c>
      <c r="F76" s="447">
        <f>+'7'!F76+'8'!F76+'9'!F76</f>
        <v>-532.21100000000001</v>
      </c>
      <c r="G76" s="447">
        <f>+'7'!G76+'8'!G76+'9'!G76</f>
        <v>0</v>
      </c>
      <c r="H76" s="447">
        <f>+'7'!H76+'8'!H76+'9'!H76</f>
        <v>0</v>
      </c>
      <c r="I76" s="447">
        <f>+'7'!I76+'8'!I76+'9'!I76</f>
        <v>0</v>
      </c>
      <c r="J76" s="447">
        <f>+'7'!J76+'8'!J76+'9'!J76</f>
        <v>0</v>
      </c>
      <c r="K76" s="447">
        <f>+'7'!K76+'8'!K76+'9'!K76</f>
        <v>0</v>
      </c>
      <c r="L76" s="447">
        <f>+'7'!L76+'8'!L76+'9'!L76</f>
        <v>0</v>
      </c>
      <c r="M76" s="447">
        <f>+'7'!M76+'8'!M76+'9'!M76</f>
        <v>2574.0730000000003</v>
      </c>
      <c r="N76" s="552">
        <f t="shared" si="15"/>
        <v>32285.353000000003</v>
      </c>
      <c r="P76" s="466"/>
    </row>
    <row r="77" spans="1:16" ht="14.25" x14ac:dyDescent="0.3">
      <c r="A77" s="373" t="s">
        <v>359</v>
      </c>
      <c r="B77" s="446">
        <f>+'7'!B77+'8'!B77+'9'!B77</f>
        <v>17248.891</v>
      </c>
      <c r="C77" s="447">
        <f>+'7'!C77+'8'!C77+'9'!C77</f>
        <v>12096.357</v>
      </c>
      <c r="D77" s="447">
        <f>+'7'!D77+'8'!D77+'9'!D77</f>
        <v>0</v>
      </c>
      <c r="E77" s="447">
        <f>+'7'!E77+'8'!E77+'9'!E77</f>
        <v>0</v>
      </c>
      <c r="F77" s="447">
        <f>+'7'!F77+'8'!F77+'9'!F77</f>
        <v>8503.7500000000018</v>
      </c>
      <c r="G77" s="447">
        <f>+'7'!G77+'8'!G77+'9'!G77</f>
        <v>17971.025999999998</v>
      </c>
      <c r="H77" s="447">
        <f>+'7'!H77+'8'!H77+'9'!H77</f>
        <v>16034.305999999999</v>
      </c>
      <c r="I77" s="447">
        <f>+'7'!I77+'8'!I77+'9'!I77</f>
        <v>13351.993</v>
      </c>
      <c r="J77" s="447">
        <f>+'7'!J77+'8'!J77+'9'!J77</f>
        <v>8983.2439999999988</v>
      </c>
      <c r="K77" s="447">
        <f>+'7'!K77+'8'!K77+'9'!K77</f>
        <v>23653.243999999999</v>
      </c>
      <c r="L77" s="447">
        <f>+'7'!L77+'8'!L77+'9'!L77</f>
        <v>8878.86</v>
      </c>
      <c r="M77" s="447">
        <f>+'7'!M77+'8'!M77+'9'!M77</f>
        <v>12214.007</v>
      </c>
      <c r="N77" s="552">
        <f t="shared" si="15"/>
        <v>138935.67800000001</v>
      </c>
      <c r="P77" s="466"/>
    </row>
    <row r="78" spans="1:16" ht="14.25" x14ac:dyDescent="0.3">
      <c r="A78" s="373" t="s">
        <v>360</v>
      </c>
      <c r="B78" s="446">
        <f>+'7'!B78+'8'!B78+'9'!B78</f>
        <v>0</v>
      </c>
      <c r="C78" s="447">
        <f>+'7'!C78+'8'!C78+'9'!C78</f>
        <v>0</v>
      </c>
      <c r="D78" s="447">
        <f>+'7'!D78+'8'!D78+'9'!D78</f>
        <v>0</v>
      </c>
      <c r="E78" s="447">
        <f>+'7'!E78+'8'!E78+'9'!E78</f>
        <v>0</v>
      </c>
      <c r="F78" s="447">
        <f>+'7'!F78+'8'!F78+'9'!F78</f>
        <v>427.62700000000001</v>
      </c>
      <c r="G78" s="447">
        <f>+'7'!G78+'8'!G78+'9'!G78</f>
        <v>0</v>
      </c>
      <c r="H78" s="447">
        <f>+'7'!H78+'8'!H78+'9'!H78</f>
        <v>0</v>
      </c>
      <c r="I78" s="447">
        <f>+'7'!I78+'8'!I78+'9'!I78</f>
        <v>3.5289999999999999</v>
      </c>
      <c r="J78" s="447">
        <f>+'7'!J78+'8'!J78+'9'!J78</f>
        <v>15.514000000000124</v>
      </c>
      <c r="K78" s="447">
        <f>+'7'!K78+'8'!K78+'9'!K78</f>
        <v>0</v>
      </c>
      <c r="L78" s="447">
        <f>+'7'!L78+'8'!L78+'9'!L78</f>
        <v>0</v>
      </c>
      <c r="M78" s="447">
        <f>+'7'!M78+'8'!M78+'9'!M78</f>
        <v>0</v>
      </c>
      <c r="N78" s="552">
        <f t="shared" si="15"/>
        <v>446.67000000000013</v>
      </c>
      <c r="P78" s="466"/>
    </row>
    <row r="79" spans="1:16" ht="14.25" x14ac:dyDescent="0.3">
      <c r="A79" s="373" t="s">
        <v>530</v>
      </c>
      <c r="B79" s="446">
        <f>+'7'!B79+'8'!B79+'9'!B79</f>
        <v>0</v>
      </c>
      <c r="C79" s="447">
        <f>+'7'!C79+'8'!C79+'9'!C79</f>
        <v>0</v>
      </c>
      <c r="D79" s="447">
        <f>+'7'!D79+'8'!D79+'9'!D79</f>
        <v>0</v>
      </c>
      <c r="E79" s="447">
        <f>+'7'!E79+'8'!E79+'9'!E79</f>
        <v>0</v>
      </c>
      <c r="F79" s="447">
        <f>+'7'!F79+'8'!F79+'9'!F79</f>
        <v>-136.898</v>
      </c>
      <c r="G79" s="447">
        <f>+'7'!G79+'8'!G79+'9'!G79</f>
        <v>0</v>
      </c>
      <c r="H79" s="447">
        <f>+'7'!H79+'8'!H79+'9'!H79</f>
        <v>2824.9100000000008</v>
      </c>
      <c r="I79" s="447">
        <f>+'7'!I79+'8'!I79+'9'!I79</f>
        <v>0</v>
      </c>
      <c r="J79" s="447">
        <f>+'7'!J79+'8'!J79+'9'!J79</f>
        <v>14526.735000000002</v>
      </c>
      <c r="K79" s="447">
        <f>+'7'!K79+'8'!K79+'9'!K79</f>
        <v>2603.4080000000004</v>
      </c>
      <c r="L79" s="447">
        <f>+'7'!L79+'8'!L79+'9'!L79</f>
        <v>3472.3159999999998</v>
      </c>
      <c r="M79" s="447">
        <f>+'7'!M79+'8'!M79+'9'!M79</f>
        <v>477.4000000000002</v>
      </c>
      <c r="N79" s="552">
        <f t="shared" si="15"/>
        <v>23767.871000000003</v>
      </c>
      <c r="P79" s="465"/>
    </row>
    <row r="80" spans="1:16" ht="14.25" x14ac:dyDescent="0.3">
      <c r="A80" s="373" t="s">
        <v>537</v>
      </c>
      <c r="B80" s="446">
        <f>+'7'!B80+'8'!B80+'9'!B80</f>
        <v>372.33199999999999</v>
      </c>
      <c r="C80" s="447">
        <f>+'7'!C80+'8'!C80+'9'!C80</f>
        <v>0</v>
      </c>
      <c r="D80" s="447">
        <f>+'7'!D80+'8'!D80+'9'!D80</f>
        <v>4.1440000000000001</v>
      </c>
      <c r="E80" s="447">
        <f>+'7'!E80+'8'!E80+'9'!E80</f>
        <v>0</v>
      </c>
      <c r="F80" s="447">
        <f>+'7'!F80+'8'!F80+'9'!F80</f>
        <v>0</v>
      </c>
      <c r="G80" s="447">
        <f>+'7'!G80+'8'!G80+'9'!G80</f>
        <v>0</v>
      </c>
      <c r="H80" s="447">
        <f>+'7'!H80+'8'!H80+'9'!H80</f>
        <v>0</v>
      </c>
      <c r="I80" s="447">
        <f>+'7'!I80+'8'!I80+'9'!I80</f>
        <v>0</v>
      </c>
      <c r="J80" s="447">
        <f>+'7'!J80+'8'!J80+'9'!J80</f>
        <v>0</v>
      </c>
      <c r="K80" s="447">
        <f>+'7'!K80+'8'!K80+'9'!K80</f>
        <v>0</v>
      </c>
      <c r="L80" s="447">
        <f>+'7'!L80+'8'!L80+'9'!L80</f>
        <v>0</v>
      </c>
      <c r="M80" s="447">
        <f>+'7'!M80+'8'!M80+'9'!M80</f>
        <v>0</v>
      </c>
      <c r="N80" s="552">
        <f t="shared" si="15"/>
        <v>376.476</v>
      </c>
      <c r="P80" s="465"/>
    </row>
    <row r="81" spans="1:16" ht="15" thickBot="1" x14ac:dyDescent="0.35">
      <c r="A81" s="438" t="s">
        <v>531</v>
      </c>
      <c r="B81" s="446">
        <f>+'7'!B81+'8'!B81+'9'!B81</f>
        <v>0</v>
      </c>
      <c r="C81" s="447">
        <f>+'7'!C81+'8'!C81+'9'!C81</f>
        <v>0</v>
      </c>
      <c r="D81" s="447">
        <f>+'7'!D81+'8'!D81+'9'!D81</f>
        <v>0</v>
      </c>
      <c r="E81" s="447">
        <f>+'7'!E81+'8'!E81+'9'!E81</f>
        <v>0</v>
      </c>
      <c r="F81" s="447">
        <f>+'7'!F81+'8'!F81+'9'!F81</f>
        <v>17766.071000000004</v>
      </c>
      <c r="G81" s="447">
        <f>+'7'!G81+'8'!G81+'9'!G81</f>
        <v>14219.694999999998</v>
      </c>
      <c r="H81" s="447">
        <f>+'7'!H81+'8'!H81+'9'!H81</f>
        <v>11187.609</v>
      </c>
      <c r="I81" s="447">
        <f>+'7'!I81+'8'!I81+'9'!I81</f>
        <v>1853.5330000000004</v>
      </c>
      <c r="J81" s="447">
        <f>+'7'!J81+'8'!J81+'9'!J81</f>
        <v>14035.067000000001</v>
      </c>
      <c r="K81" s="447">
        <f>+'7'!K81+'8'!K81+'9'!K81</f>
        <v>11284.009000000002</v>
      </c>
      <c r="L81" s="447">
        <f>+'7'!L81+'8'!L81+'9'!L81</f>
        <v>0</v>
      </c>
      <c r="M81" s="447">
        <f>+'7'!M81+'8'!M81+'9'!M81</f>
        <v>0</v>
      </c>
      <c r="N81" s="552">
        <f t="shared" si="15"/>
        <v>70345.984000000011</v>
      </c>
      <c r="P81" s="467"/>
    </row>
    <row r="82" spans="1:16" ht="14.25" thickBot="1" x14ac:dyDescent="0.3">
      <c r="A82" s="345" t="s">
        <v>361</v>
      </c>
      <c r="B82" s="350">
        <f t="shared" ref="B82:N82" si="16">SUM(B83:B101)</f>
        <v>102835.26655366919</v>
      </c>
      <c r="C82" s="548">
        <f t="shared" si="16"/>
        <v>70537.319403032627</v>
      </c>
      <c r="D82" s="548">
        <f t="shared" si="16"/>
        <v>71454.895883201913</v>
      </c>
      <c r="E82" s="548">
        <f t="shared" si="16"/>
        <v>74727.080176423508</v>
      </c>
      <c r="F82" s="548">
        <f t="shared" si="16"/>
        <v>64343.331930395623</v>
      </c>
      <c r="G82" s="548">
        <f t="shared" si="16"/>
        <v>60179.454895148607</v>
      </c>
      <c r="H82" s="548">
        <f t="shared" si="16"/>
        <v>91444.324068549002</v>
      </c>
      <c r="I82" s="548">
        <f t="shared" si="16"/>
        <v>103606.97401181897</v>
      </c>
      <c r="J82" s="548">
        <f t="shared" si="16"/>
        <v>70124.071666398449</v>
      </c>
      <c r="K82" s="548">
        <f t="shared" si="16"/>
        <v>75350.150618079861</v>
      </c>
      <c r="L82" s="548">
        <f t="shared" si="16"/>
        <v>42967.885000000002</v>
      </c>
      <c r="M82" s="548">
        <f t="shared" si="16"/>
        <v>45177.833999999995</v>
      </c>
      <c r="N82" s="549">
        <f t="shared" si="16"/>
        <v>872748.58820671774</v>
      </c>
    </row>
    <row r="83" spans="1:16" ht="14.25" x14ac:dyDescent="0.3">
      <c r="A83" s="347" t="s">
        <v>183</v>
      </c>
      <c r="B83" s="446">
        <f>+'7'!B83+'8'!B83+'9'!B83</f>
        <v>9308.4830000000002</v>
      </c>
      <c r="C83" s="447">
        <f>+'7'!C83+'8'!C83+'9'!C83</f>
        <v>1402.9349999999999</v>
      </c>
      <c r="D83" s="447">
        <f>+'7'!D83+'8'!D83+'9'!D83</f>
        <v>901.01</v>
      </c>
      <c r="E83" s="447">
        <f>+'7'!E83+'8'!E83+'9'!E83</f>
        <v>6857.5990000000002</v>
      </c>
      <c r="F83" s="447">
        <f>+'7'!F83+'8'!F83+'9'!F83</f>
        <v>6898.7579999999998</v>
      </c>
      <c r="G83" s="447">
        <f>+'7'!G83+'8'!G83+'9'!G83</f>
        <v>5906.7650000000003</v>
      </c>
      <c r="H83" s="447">
        <f>+'7'!H83+'8'!H83+'9'!H83</f>
        <v>5482.9270000000006</v>
      </c>
      <c r="I83" s="447">
        <f>+'7'!I83+'8'!I83+'9'!I83</f>
        <v>1130.7450000000001</v>
      </c>
      <c r="J83" s="447">
        <f>+'7'!J83+'8'!J83+'9'!J83</f>
        <v>6418.3009999999995</v>
      </c>
      <c r="K83" s="447">
        <f>+'7'!K83+'8'!K83+'9'!K83</f>
        <v>3967.4189999999999</v>
      </c>
      <c r="L83" s="447">
        <f>+'7'!L83+'8'!L83+'9'!L83</f>
        <v>0</v>
      </c>
      <c r="M83" s="447">
        <f>+'7'!M83+'8'!M83+'9'!M83</f>
        <v>0</v>
      </c>
      <c r="N83" s="552">
        <f t="shared" ref="N83:N101" si="17">SUM(B83:M83)</f>
        <v>48274.94200000001</v>
      </c>
    </row>
    <row r="84" spans="1:16" ht="14.25" x14ac:dyDescent="0.3">
      <c r="A84" s="373" t="s">
        <v>362</v>
      </c>
      <c r="B84" s="446">
        <f>+'7'!B84+'8'!B84+'9'!B84</f>
        <v>0</v>
      </c>
      <c r="C84" s="447">
        <f>+'7'!C84+'8'!C84+'9'!C84</f>
        <v>0</v>
      </c>
      <c r="D84" s="447">
        <f>+'7'!D84+'8'!D84+'9'!D84</f>
        <v>0</v>
      </c>
      <c r="E84" s="447">
        <f>+'7'!E84+'8'!E84+'9'!E84</f>
        <v>0</v>
      </c>
      <c r="F84" s="447">
        <f>+'7'!F84+'8'!F84+'9'!F84</f>
        <v>0</v>
      </c>
      <c r="G84" s="447">
        <f>+'7'!G84+'8'!G84+'9'!G84</f>
        <v>0</v>
      </c>
      <c r="H84" s="447">
        <f>+'7'!H84+'8'!H84+'9'!H84</f>
        <v>0</v>
      </c>
      <c r="I84" s="447">
        <f>+'7'!I84+'8'!I84+'9'!I84</f>
        <v>0</v>
      </c>
      <c r="J84" s="447">
        <f>+'7'!J84+'8'!J84+'9'!J84</f>
        <v>0</v>
      </c>
      <c r="K84" s="447">
        <f>+'7'!K84+'8'!K84+'9'!K84</f>
        <v>0</v>
      </c>
      <c r="L84" s="447">
        <f>+'7'!L84+'8'!L84+'9'!L84</f>
        <v>0</v>
      </c>
      <c r="M84" s="447">
        <f>+'7'!M84+'8'!M84+'9'!M84</f>
        <v>0</v>
      </c>
      <c r="N84" s="552">
        <f t="shared" si="17"/>
        <v>0</v>
      </c>
    </row>
    <row r="85" spans="1:16" ht="14.25" x14ac:dyDescent="0.3">
      <c r="A85" s="373" t="s">
        <v>181</v>
      </c>
      <c r="B85" s="446">
        <f>+'7'!B85+'8'!B85+'9'!B85</f>
        <v>0</v>
      </c>
      <c r="C85" s="447">
        <f>+'7'!C85+'8'!C85+'9'!C85</f>
        <v>0</v>
      </c>
      <c r="D85" s="447">
        <f>+'7'!D85+'8'!D85+'9'!D85</f>
        <v>0</v>
      </c>
      <c r="E85" s="447">
        <f>+'7'!E85+'8'!E85+'9'!E85</f>
        <v>0</v>
      </c>
      <c r="F85" s="447">
        <f>+'7'!F85+'8'!F85+'9'!F85</f>
        <v>0</v>
      </c>
      <c r="G85" s="447">
        <f>+'7'!G85+'8'!G85+'9'!G85</f>
        <v>0</v>
      </c>
      <c r="H85" s="447">
        <f>+'7'!H85+'8'!H85+'9'!H85</f>
        <v>0</v>
      </c>
      <c r="I85" s="447">
        <f>+'7'!I85+'8'!I85+'9'!I85</f>
        <v>0</v>
      </c>
      <c r="J85" s="447">
        <f>+'7'!J85+'8'!J85+'9'!J85</f>
        <v>0</v>
      </c>
      <c r="K85" s="447">
        <f>+'7'!K85+'8'!K85+'9'!K85</f>
        <v>0</v>
      </c>
      <c r="L85" s="447">
        <f>+'7'!L85+'8'!L85+'9'!L85</f>
        <v>0</v>
      </c>
      <c r="M85" s="447">
        <f>+'7'!M85+'8'!M85+'9'!M85</f>
        <v>0</v>
      </c>
      <c r="N85" s="552">
        <f t="shared" si="17"/>
        <v>0</v>
      </c>
    </row>
    <row r="86" spans="1:16" ht="14.25" x14ac:dyDescent="0.3">
      <c r="A86" s="373" t="s">
        <v>363</v>
      </c>
      <c r="B86" s="446">
        <f>+'7'!B86+'8'!B86+'9'!B86</f>
        <v>8639.6980000000021</v>
      </c>
      <c r="C86" s="447">
        <f>+'7'!C86+'8'!C86+'9'!C86</f>
        <v>4859.2559999999976</v>
      </c>
      <c r="D86" s="447">
        <f>+'7'!D86+'8'!D86+'9'!D86</f>
        <v>25460.142</v>
      </c>
      <c r="E86" s="447">
        <f>+'7'!E86+'8'!E86+'9'!E86</f>
        <v>519.31099999999935</v>
      </c>
      <c r="F86" s="447">
        <f>+'7'!F86+'8'!F86+'9'!F86</f>
        <v>0</v>
      </c>
      <c r="G86" s="447">
        <f>+'7'!G86+'8'!G86+'9'!G86</f>
        <v>327.20099999999911</v>
      </c>
      <c r="H86" s="447">
        <f>+'7'!H86+'8'!H86+'9'!H86</f>
        <v>1793.0839999999996</v>
      </c>
      <c r="I86" s="447">
        <f>+'7'!I86+'8'!I86+'9'!I86</f>
        <v>41387.786</v>
      </c>
      <c r="J86" s="447">
        <f>+'7'!J86+'8'!J86+'9'!J86</f>
        <v>0</v>
      </c>
      <c r="K86" s="447">
        <f>+'7'!K86+'8'!K86+'9'!K86</f>
        <v>17049.674000000003</v>
      </c>
      <c r="L86" s="447">
        <f>+'7'!L86+'8'!L86+'9'!L86</f>
        <v>11896.839</v>
      </c>
      <c r="M86" s="447">
        <f>+'7'!M86+'8'!M86+'9'!M86</f>
        <v>22320.912</v>
      </c>
      <c r="N86" s="552">
        <f t="shared" si="17"/>
        <v>134253.90300000002</v>
      </c>
    </row>
    <row r="87" spans="1:16" ht="14.25" x14ac:dyDescent="0.3">
      <c r="A87" s="373" t="s">
        <v>472</v>
      </c>
      <c r="B87" s="446">
        <f>+'7'!B87+'8'!B87+'9'!B87</f>
        <v>0</v>
      </c>
      <c r="C87" s="447">
        <f>+'7'!C87+'8'!C87+'9'!C87</f>
        <v>0</v>
      </c>
      <c r="D87" s="447">
        <f>+'7'!D87+'8'!D87+'9'!D87</f>
        <v>0</v>
      </c>
      <c r="E87" s="447">
        <f>+'7'!E87+'8'!E87+'9'!E87</f>
        <v>0</v>
      </c>
      <c r="F87" s="447">
        <f>+'7'!F87+'8'!F87+'9'!F87</f>
        <v>1080.8330000000001</v>
      </c>
      <c r="G87" s="447">
        <f>+'7'!G87+'8'!G87+'9'!G87</f>
        <v>0</v>
      </c>
      <c r="H87" s="447">
        <f>+'7'!H87+'8'!H87+'9'!H87</f>
        <v>0</v>
      </c>
      <c r="I87" s="447">
        <f>+'7'!I87+'8'!I87+'9'!I87</f>
        <v>0</v>
      </c>
      <c r="J87" s="447">
        <f>+'7'!J87+'8'!J87+'9'!J87</f>
        <v>0</v>
      </c>
      <c r="K87" s="447">
        <f>+'7'!K87+'8'!K87+'9'!K87</f>
        <v>0</v>
      </c>
      <c r="L87" s="447">
        <f>+'7'!L87+'8'!L87+'9'!L87</f>
        <v>-19.44399999999996</v>
      </c>
      <c r="M87" s="447">
        <f>+'7'!M87+'8'!M87+'9'!M87</f>
        <v>-8.1829999999999998</v>
      </c>
      <c r="N87" s="552">
        <f t="shared" si="17"/>
        <v>1053.2060000000001</v>
      </c>
    </row>
    <row r="88" spans="1:16" ht="14.25" x14ac:dyDescent="0.3">
      <c r="A88" s="373" t="s">
        <v>364</v>
      </c>
      <c r="B88" s="446">
        <f>+'7'!B88+'8'!B88+'9'!B88</f>
        <v>0</v>
      </c>
      <c r="C88" s="447">
        <f>+'7'!C88+'8'!C88+'9'!C88</f>
        <v>0</v>
      </c>
      <c r="D88" s="447">
        <f>+'7'!D88+'8'!D88+'9'!D88</f>
        <v>0</v>
      </c>
      <c r="E88" s="447">
        <f>+'7'!E88+'8'!E88+'9'!E88</f>
        <v>0</v>
      </c>
      <c r="F88" s="447">
        <f>+'7'!F88+'8'!F88+'9'!F88</f>
        <v>0</v>
      </c>
      <c r="G88" s="447">
        <f>+'7'!G88+'8'!G88+'9'!G88</f>
        <v>0</v>
      </c>
      <c r="H88" s="447">
        <f>+'7'!H88+'8'!H88+'9'!H88</f>
        <v>0</v>
      </c>
      <c r="I88" s="447">
        <f>+'7'!I88+'8'!I88+'9'!I88</f>
        <v>0</v>
      </c>
      <c r="J88" s="447">
        <f>+'7'!J88+'8'!J88+'9'!J88</f>
        <v>0</v>
      </c>
      <c r="K88" s="447">
        <f>+'7'!K88+'8'!K88+'9'!K88</f>
        <v>0</v>
      </c>
      <c r="L88" s="447">
        <f>+'7'!L88+'8'!L88+'9'!L88</f>
        <v>134.48899999999776</v>
      </c>
      <c r="M88" s="447">
        <f>+'7'!M88+'8'!M88+'9'!M88</f>
        <v>5997.19</v>
      </c>
      <c r="N88" s="552">
        <f t="shared" si="17"/>
        <v>6131.6789999999974</v>
      </c>
    </row>
    <row r="89" spans="1:16" ht="14.25" x14ac:dyDescent="0.3">
      <c r="A89" s="373" t="s">
        <v>442</v>
      </c>
      <c r="B89" s="446">
        <f>+'7'!B89+'8'!B89+'9'!B89</f>
        <v>0</v>
      </c>
      <c r="C89" s="447">
        <f>+'7'!C89+'8'!C89+'9'!C89</f>
        <v>1713.2999999999984</v>
      </c>
      <c r="D89" s="447">
        <f>+'7'!D89+'8'!D89+'9'!D89</f>
        <v>0</v>
      </c>
      <c r="E89" s="447">
        <f>+'7'!E89+'8'!E89+'9'!E89</f>
        <v>3089.6440000000002</v>
      </c>
      <c r="F89" s="447">
        <f>+'7'!F89+'8'!F89+'9'!F89</f>
        <v>3816.8609999999994</v>
      </c>
      <c r="G89" s="447">
        <f>+'7'!G89+'8'!G89+'9'!G89</f>
        <v>0</v>
      </c>
      <c r="H89" s="447">
        <f>+'7'!H89+'8'!H89+'9'!H89</f>
        <v>0</v>
      </c>
      <c r="I89" s="447">
        <f>+'7'!I89+'8'!I89+'9'!I89</f>
        <v>1376.1450000000004</v>
      </c>
      <c r="J89" s="447">
        <f>+'7'!J89+'8'!J89+'9'!J89</f>
        <v>575.75800000000072</v>
      </c>
      <c r="K89" s="447">
        <f>+'7'!K89+'8'!K89+'9'!K89</f>
        <v>3122.4619999999995</v>
      </c>
      <c r="L89" s="447">
        <f>+'7'!L89+'8'!L89+'9'!L89</f>
        <v>0</v>
      </c>
      <c r="M89" s="447">
        <f>+'7'!M89+'8'!M89+'9'!M89</f>
        <v>0</v>
      </c>
      <c r="N89" s="552">
        <f t="shared" si="17"/>
        <v>13694.169999999998</v>
      </c>
    </row>
    <row r="90" spans="1:16" ht="14.25" x14ac:dyDescent="0.3">
      <c r="A90" s="373" t="s">
        <v>155</v>
      </c>
      <c r="B90" s="446">
        <f>+'7'!B90+'8'!B90+'9'!B90</f>
        <v>17167.837</v>
      </c>
      <c r="C90" s="447">
        <f>+'7'!C90+'8'!C90+'9'!C90</f>
        <v>14253.842999999997</v>
      </c>
      <c r="D90" s="447">
        <f>+'7'!D90+'8'!D90+'9'!D90</f>
        <v>11013.804</v>
      </c>
      <c r="E90" s="447">
        <f>+'7'!E90+'8'!E90+'9'!E90</f>
        <v>14592.419000000002</v>
      </c>
      <c r="F90" s="447">
        <f>+'7'!F90+'8'!F90+'9'!F90</f>
        <v>15202.851000000002</v>
      </c>
      <c r="G90" s="447">
        <f>+'7'!G90+'8'!G90+'9'!G90</f>
        <v>11310.926000000001</v>
      </c>
      <c r="H90" s="447">
        <f>+'7'!H90+'8'!H90+'9'!H90</f>
        <v>15930.695</v>
      </c>
      <c r="I90" s="447">
        <f>+'7'!I90+'8'!I90+'9'!I90</f>
        <v>15913.025000000001</v>
      </c>
      <c r="J90" s="447">
        <f>+'7'!J90+'8'!J90+'9'!J90</f>
        <v>16250.029999999999</v>
      </c>
      <c r="K90" s="447">
        <f>+'7'!K90+'8'!K90+'9'!K90</f>
        <v>19863.011999999999</v>
      </c>
      <c r="L90" s="447">
        <f>+'7'!L90+'8'!L90+'9'!L90</f>
        <v>15010.744000000001</v>
      </c>
      <c r="M90" s="447">
        <f>+'7'!M90+'8'!M90+'9'!M90</f>
        <v>8098.9780000000028</v>
      </c>
      <c r="N90" s="552">
        <f t="shared" si="17"/>
        <v>174608.16399999999</v>
      </c>
    </row>
    <row r="91" spans="1:16" ht="14.25" x14ac:dyDescent="0.3">
      <c r="A91" s="373" t="s">
        <v>365</v>
      </c>
      <c r="B91" s="446">
        <f>+'7'!B91+'8'!B91+'9'!B91</f>
        <v>40.523000000000003</v>
      </c>
      <c r="C91" s="447">
        <f>+'7'!C91+'8'!C91+'9'!C91</f>
        <v>0</v>
      </c>
      <c r="D91" s="447">
        <f>+'7'!D91+'8'!D91+'9'!D91</f>
        <v>91.713999999999999</v>
      </c>
      <c r="E91" s="447">
        <f>+'7'!E91+'8'!E91+'9'!E91</f>
        <v>339.71000000000004</v>
      </c>
      <c r="F91" s="447">
        <f>+'7'!F91+'8'!F91+'9'!F91</f>
        <v>3103.2529999999997</v>
      </c>
      <c r="G91" s="447">
        <f>+'7'!G91+'8'!G91+'9'!G91</f>
        <v>348.90299999999991</v>
      </c>
      <c r="H91" s="447">
        <f>+'7'!H91+'8'!H91+'9'!H91</f>
        <v>417.55500000000006</v>
      </c>
      <c r="I91" s="447">
        <f>+'7'!I91+'8'!I91+'9'!I91</f>
        <v>0</v>
      </c>
      <c r="J91" s="447">
        <f>+'7'!J91+'8'!J91+'9'!J91</f>
        <v>703.58999999999992</v>
      </c>
      <c r="K91" s="447">
        <f>+'7'!K91+'8'!K91+'9'!K91</f>
        <v>684.178</v>
      </c>
      <c r="L91" s="447">
        <f>+'7'!L91+'8'!L91+'9'!L91</f>
        <v>0</v>
      </c>
      <c r="M91" s="447">
        <f>+'7'!M91+'8'!M91+'9'!M91</f>
        <v>0</v>
      </c>
      <c r="N91" s="552">
        <f t="shared" si="17"/>
        <v>5729.4259999999995</v>
      </c>
    </row>
    <row r="92" spans="1:16" ht="14.25" x14ac:dyDescent="0.3">
      <c r="A92" s="373" t="s">
        <v>366</v>
      </c>
      <c r="B92" s="446">
        <f>+'7'!B92+'8'!B92+'9'!B92</f>
        <v>318.81999999999971</v>
      </c>
      <c r="C92" s="447">
        <f>+'7'!C92+'8'!C92+'9'!C92</f>
        <v>1566.4070000000011</v>
      </c>
      <c r="D92" s="447">
        <f>+'7'!D92+'8'!D92+'9'!D92</f>
        <v>7070.43</v>
      </c>
      <c r="E92" s="447">
        <f>+'7'!E92+'8'!E92+'9'!E92</f>
        <v>6548.48</v>
      </c>
      <c r="F92" s="447">
        <f>+'7'!F92+'8'!F92+'9'!F92</f>
        <v>0</v>
      </c>
      <c r="G92" s="447">
        <f>+'7'!G92+'8'!G92+'9'!G92</f>
        <v>0</v>
      </c>
      <c r="H92" s="447">
        <f>+'7'!H92+'8'!H92+'9'!H92</f>
        <v>0</v>
      </c>
      <c r="I92" s="447">
        <f>+'7'!I92+'8'!I92+'9'!I92</f>
        <v>0</v>
      </c>
      <c r="J92" s="447">
        <f>+'7'!J92+'8'!J92+'9'!J92</f>
        <v>429.95800000000008</v>
      </c>
      <c r="K92" s="447">
        <f>+'7'!K92+'8'!K92+'9'!K92</f>
        <v>0</v>
      </c>
      <c r="L92" s="447">
        <f>+'7'!L92+'8'!L92+'9'!L92</f>
        <v>0</v>
      </c>
      <c r="M92" s="447">
        <f>+'7'!M92+'8'!M92+'9'!M92</f>
        <v>0</v>
      </c>
      <c r="N92" s="552">
        <f t="shared" si="17"/>
        <v>15934.095000000001</v>
      </c>
    </row>
    <row r="93" spans="1:16" ht="14.25" x14ac:dyDescent="0.3">
      <c r="A93" s="373" t="s">
        <v>367</v>
      </c>
      <c r="B93" s="446">
        <f>+'7'!B93+'8'!B93+'9'!B93</f>
        <v>579.33500000000004</v>
      </c>
      <c r="C93" s="447">
        <f>+'7'!C93+'8'!C93+'9'!C93</f>
        <v>0</v>
      </c>
      <c r="D93" s="447">
        <f>+'7'!D93+'8'!D93+'9'!D93</f>
        <v>224.11099999999999</v>
      </c>
      <c r="E93" s="447">
        <f>+'7'!E93+'8'!E93+'9'!E93</f>
        <v>3482.4789999999994</v>
      </c>
      <c r="F93" s="447">
        <f>+'7'!F93+'8'!F93+'9'!F93</f>
        <v>0</v>
      </c>
      <c r="G93" s="447">
        <f>+'7'!G93+'8'!G93+'9'!G93</f>
        <v>897.87</v>
      </c>
      <c r="H93" s="447">
        <f>+'7'!H93+'8'!H93+'9'!H93</f>
        <v>0</v>
      </c>
      <c r="I93" s="447">
        <f>+'7'!I93+'8'!I93+'9'!I93</f>
        <v>379.96599999999989</v>
      </c>
      <c r="J93" s="447">
        <f>+'7'!J93+'8'!J93+'9'!J93</f>
        <v>696.13599999999997</v>
      </c>
      <c r="K93" s="447">
        <f>+'7'!K93+'8'!K93+'9'!K93</f>
        <v>0</v>
      </c>
      <c r="L93" s="447">
        <f>+'7'!L93+'8'!L93+'9'!L93</f>
        <v>0</v>
      </c>
      <c r="M93" s="447">
        <f>+'7'!M93+'8'!M93+'9'!M93</f>
        <v>0</v>
      </c>
      <c r="N93" s="552">
        <f t="shared" si="17"/>
        <v>6259.896999999999</v>
      </c>
    </row>
    <row r="94" spans="1:16" ht="14.25" x14ac:dyDescent="0.3">
      <c r="A94" s="373" t="s">
        <v>368</v>
      </c>
      <c r="B94" s="446">
        <f>+'7'!B94+'8'!B94+'9'!B94</f>
        <v>11629.933999999999</v>
      </c>
      <c r="C94" s="447">
        <f>+'7'!C94+'8'!C94+'9'!C94</f>
        <v>8699.7309999999998</v>
      </c>
      <c r="D94" s="447">
        <f>+'7'!D94+'8'!D94+'9'!D94</f>
        <v>5846.4780000000001</v>
      </c>
      <c r="E94" s="447">
        <f>+'7'!E94+'8'!E94+'9'!E94</f>
        <v>9258.2829999999994</v>
      </c>
      <c r="F94" s="447">
        <f>+'7'!F94+'8'!F94+'9'!F94</f>
        <v>9527.277</v>
      </c>
      <c r="G94" s="447">
        <f>+'7'!G94+'8'!G94+'9'!G94</f>
        <v>7642.15</v>
      </c>
      <c r="H94" s="447">
        <f>+'7'!H94+'8'!H94+'9'!H94</f>
        <v>12430.162999999999</v>
      </c>
      <c r="I94" s="447">
        <f>+'7'!I94+'8'!I94+'9'!I94</f>
        <v>10128.786</v>
      </c>
      <c r="J94" s="447">
        <f>+'7'!J94+'8'!J94+'9'!J94</f>
        <v>10907.328</v>
      </c>
      <c r="K94" s="447">
        <f>+'7'!K94+'8'!K94+'9'!K94</f>
        <v>11525.687</v>
      </c>
      <c r="L94" s="447">
        <f>+'7'!L94+'8'!L94+'9'!L94</f>
        <v>11409.4</v>
      </c>
      <c r="M94" s="447">
        <f>+'7'!M94+'8'!M94+'9'!M94</f>
        <v>9264.4490000000005</v>
      </c>
      <c r="N94" s="552">
        <f t="shared" si="17"/>
        <v>118269.666</v>
      </c>
    </row>
    <row r="95" spans="1:16" ht="14.25" x14ac:dyDescent="0.3">
      <c r="A95" s="373" t="s">
        <v>532</v>
      </c>
      <c r="B95" s="446">
        <f>+'7'!B95+'8'!B95+'9'!B95</f>
        <v>0</v>
      </c>
      <c r="C95" s="447">
        <f>+'7'!C95+'8'!C95+'9'!C95</f>
        <v>0</v>
      </c>
      <c r="D95" s="447">
        <f>+'7'!D95+'8'!D95+'9'!D95</f>
        <v>0</v>
      </c>
      <c r="E95" s="447">
        <f>+'7'!E95+'8'!E95+'9'!E95</f>
        <v>0</v>
      </c>
      <c r="F95" s="447">
        <f>+'7'!F95+'8'!F95+'9'!F95</f>
        <v>0</v>
      </c>
      <c r="G95" s="447">
        <f>+'7'!G95+'8'!G95+'9'!G95</f>
        <v>0</v>
      </c>
      <c r="H95" s="447">
        <f>+'7'!H95+'8'!H95+'9'!H95</f>
        <v>27394.621367926629</v>
      </c>
      <c r="I95" s="447">
        <f>+'7'!I95+'8'!I95+'9'!I95</f>
        <v>0</v>
      </c>
      <c r="J95" s="447">
        <f>+'7'!J95+'8'!J95+'9'!J95</f>
        <v>0</v>
      </c>
      <c r="K95" s="447">
        <f>+'7'!K95+'8'!K95+'9'!K95</f>
        <v>0</v>
      </c>
      <c r="L95" s="447">
        <f>+'7'!L95+'8'!L95+'9'!L95</f>
        <v>0</v>
      </c>
      <c r="M95" s="447">
        <f>+'7'!M95+'8'!M95+'9'!M95</f>
        <v>0</v>
      </c>
      <c r="N95" s="552">
        <f t="shared" si="17"/>
        <v>27394.621367926629</v>
      </c>
    </row>
    <row r="96" spans="1:16" ht="14.25" x14ac:dyDescent="0.3">
      <c r="A96" s="373" t="s">
        <v>454</v>
      </c>
      <c r="B96" s="446">
        <f>+'7'!B96+'8'!B96+'9'!B96</f>
        <v>1373.4299999999998</v>
      </c>
      <c r="C96" s="447">
        <f>+'7'!C96+'8'!C96+'9'!C96</f>
        <v>0</v>
      </c>
      <c r="D96" s="447">
        <f>+'7'!D96+'8'!D96+'9'!D96</f>
        <v>0</v>
      </c>
      <c r="E96" s="447">
        <f>+'7'!E96+'8'!E96+'9'!E96</f>
        <v>959.75099999999998</v>
      </c>
      <c r="F96" s="447">
        <f>+'7'!F96+'8'!F96+'9'!F96</f>
        <v>0</v>
      </c>
      <c r="G96" s="447">
        <f>+'7'!G96+'8'!G96+'9'!G96</f>
        <v>0</v>
      </c>
      <c r="H96" s="447">
        <f>+'7'!H96+'8'!H96+'9'!H96</f>
        <v>0</v>
      </c>
      <c r="I96" s="447">
        <f>+'7'!I96+'8'!I96+'9'!I96</f>
        <v>131.29499999999999</v>
      </c>
      <c r="J96" s="447">
        <f>+'7'!J96+'8'!J96+'9'!J96</f>
        <v>1089.9179999999999</v>
      </c>
      <c r="K96" s="447">
        <f>+'7'!K96+'8'!K96+'9'!K96</f>
        <v>0</v>
      </c>
      <c r="L96" s="447">
        <f>+'7'!L96+'8'!L96+'9'!L96</f>
        <v>-38.826999999999998</v>
      </c>
      <c r="M96" s="447">
        <f>+'7'!M96+'8'!M96+'9'!M96</f>
        <v>-44.563000000000002</v>
      </c>
      <c r="N96" s="552">
        <f t="shared" si="17"/>
        <v>3471.003999999999</v>
      </c>
    </row>
    <row r="97" spans="1:16" ht="14.25" x14ac:dyDescent="0.3">
      <c r="A97" s="373" t="s">
        <v>443</v>
      </c>
      <c r="B97" s="446">
        <f>+'7'!B97+'8'!B97+'9'!B97</f>
        <v>19987.577000000001</v>
      </c>
      <c r="C97" s="447">
        <f>+'7'!C97+'8'!C97+'9'!C97</f>
        <v>8106.6399999999994</v>
      </c>
      <c r="D97" s="447">
        <f>+'7'!D97+'8'!D97+'9'!D97</f>
        <v>0</v>
      </c>
      <c r="E97" s="447">
        <f>+'7'!E97+'8'!E97+'9'!E97</f>
        <v>5995.4250000000002</v>
      </c>
      <c r="F97" s="447">
        <f>+'7'!F97+'8'!F97+'9'!F97</f>
        <v>3064.0660000000003</v>
      </c>
      <c r="G97" s="447">
        <f>+'7'!G97+'8'!G97+'9'!G97</f>
        <v>7492.6459999999997</v>
      </c>
      <c r="H97" s="447">
        <f>+'7'!H97+'8'!H97+'9'!H97</f>
        <v>0</v>
      </c>
      <c r="I97" s="447">
        <f>+'7'!I97+'8'!I97+'9'!I97</f>
        <v>8107.384</v>
      </c>
      <c r="J97" s="447">
        <f>+'7'!J97+'8'!J97+'9'!J97</f>
        <v>5602.915</v>
      </c>
      <c r="K97" s="447">
        <f>+'7'!K97+'8'!K97+'9'!K97</f>
        <v>7049.6679999999997</v>
      </c>
      <c r="L97" s="447">
        <f>+'7'!L97+'8'!L97+'9'!L97</f>
        <v>4574.6839999999993</v>
      </c>
      <c r="M97" s="447">
        <f>+'7'!M97+'8'!M97+'9'!M97</f>
        <v>-641.28599999999915</v>
      </c>
      <c r="N97" s="552">
        <f t="shared" si="17"/>
        <v>69339.718999999997</v>
      </c>
    </row>
    <row r="98" spans="1:16" ht="14.25" x14ac:dyDescent="0.3">
      <c r="A98" s="373" t="s">
        <v>444</v>
      </c>
      <c r="B98" s="446">
        <f>+'7'!B98+'8'!B98+'9'!B98</f>
        <v>0</v>
      </c>
      <c r="C98" s="447">
        <f>+'7'!C98+'8'!C98+'9'!C98</f>
        <v>0</v>
      </c>
      <c r="D98" s="447">
        <f>+'7'!D98+'8'!D98+'9'!D98</f>
        <v>0</v>
      </c>
      <c r="E98" s="447">
        <f>+'7'!E98+'8'!E98+'9'!E98</f>
        <v>1330.2620000000006</v>
      </c>
      <c r="F98" s="447">
        <f>+'7'!F98+'8'!F98+'9'!F98</f>
        <v>0</v>
      </c>
      <c r="G98" s="447">
        <f>+'7'!G98+'8'!G98+'9'!G98</f>
        <v>0</v>
      </c>
      <c r="H98" s="447">
        <f>+'7'!H98+'8'!H98+'9'!H98</f>
        <v>0</v>
      </c>
      <c r="I98" s="447">
        <f>+'7'!I98+'8'!I98+'9'!I98</f>
        <v>0</v>
      </c>
      <c r="J98" s="447">
        <f>+'7'!J98+'8'!J98+'9'!J98</f>
        <v>0</v>
      </c>
      <c r="K98" s="447">
        <f>+'7'!K98+'8'!K98+'9'!K98</f>
        <v>0</v>
      </c>
      <c r="L98" s="447">
        <f>+'7'!L98+'8'!L98+'9'!L98</f>
        <v>0</v>
      </c>
      <c r="M98" s="447">
        <f>+'7'!M98+'8'!M98+'9'!M98</f>
        <v>0</v>
      </c>
      <c r="N98" s="552">
        <f t="shared" si="17"/>
        <v>1330.2620000000006</v>
      </c>
    </row>
    <row r="99" spans="1:16" ht="14.25" x14ac:dyDescent="0.3">
      <c r="A99" s="373" t="s">
        <v>533</v>
      </c>
      <c r="B99" s="446">
        <f>+'7'!B99+'8'!B99+'9'!B99</f>
        <v>0</v>
      </c>
      <c r="C99" s="447">
        <f>+'7'!C99+'8'!C99+'9'!C99</f>
        <v>0</v>
      </c>
      <c r="D99" s="447">
        <f>+'7'!D99+'8'!D99+'9'!D99</f>
        <v>0</v>
      </c>
      <c r="E99" s="447">
        <f>+'7'!E99+'8'!E99+'9'!E99</f>
        <v>0</v>
      </c>
      <c r="F99" s="447">
        <f>+'7'!F99+'8'!F99+'9'!F99</f>
        <v>0</v>
      </c>
      <c r="G99" s="447">
        <f>+'7'!G99+'8'!G99+'9'!G99</f>
        <v>0</v>
      </c>
      <c r="H99" s="447">
        <f>+'7'!H99+'8'!H99+'9'!H99</f>
        <v>0</v>
      </c>
      <c r="I99" s="447">
        <f>+'7'!I99+'8'!I99+'9'!I99</f>
        <v>0</v>
      </c>
      <c r="J99" s="447">
        <f>+'7'!J99+'8'!J99+'9'!J99</f>
        <v>0</v>
      </c>
      <c r="K99" s="447">
        <f>+'7'!K99+'8'!K99+'9'!K99</f>
        <v>0</v>
      </c>
      <c r="L99" s="447">
        <f>+'7'!L99+'8'!L99+'9'!L99</f>
        <v>0</v>
      </c>
      <c r="M99" s="447">
        <f>+'7'!M99+'8'!M99+'9'!M99</f>
        <v>190.33700000000044</v>
      </c>
      <c r="N99" s="552">
        <f t="shared" si="17"/>
        <v>190.33700000000044</v>
      </c>
    </row>
    <row r="100" spans="1:16" ht="14.25" x14ac:dyDescent="0.3">
      <c r="A100" s="373" t="s">
        <v>445</v>
      </c>
      <c r="B100" s="446">
        <f>+'7'!B100+'8'!B100+'9'!B100</f>
        <v>33789.62955366919</v>
      </c>
      <c r="C100" s="447">
        <f>+'7'!C100+'8'!C100+'9'!C100</f>
        <v>29935.20740303264</v>
      </c>
      <c r="D100" s="447">
        <f>+'7'!D100+'8'!D100+'9'!D100</f>
        <v>20847.206883201914</v>
      </c>
      <c r="E100" s="447">
        <f>+'7'!E100+'8'!E100+'9'!E100</f>
        <v>21753.717176423495</v>
      </c>
      <c r="F100" s="447">
        <f>+'7'!F100+'8'!F100+'9'!F100</f>
        <v>21649.432930395622</v>
      </c>
      <c r="G100" s="447">
        <f>+'7'!G100+'8'!G100+'9'!G100</f>
        <v>26252.993895148611</v>
      </c>
      <c r="H100" s="447">
        <f>+'7'!H100+'8'!H100+'9'!H100</f>
        <v>27995.278700622381</v>
      </c>
      <c r="I100" s="447">
        <f>+'7'!I100+'8'!I100+'9'!I100</f>
        <v>25051.842011818961</v>
      </c>
      <c r="J100" s="447">
        <f>+'7'!J100+'8'!J100+'9'!J100</f>
        <v>27450.137666398459</v>
      </c>
      <c r="K100" s="447">
        <f>+'7'!K100+'8'!K100+'9'!K100</f>
        <v>12088.050618079875</v>
      </c>
      <c r="L100" s="447">
        <f>+'7'!L100+'8'!L100+'9'!L100</f>
        <v>0</v>
      </c>
      <c r="M100" s="447">
        <f>+'7'!M100+'8'!M100+'9'!M100</f>
        <v>0</v>
      </c>
      <c r="N100" s="552">
        <f t="shared" si="17"/>
        <v>246813.49683879112</v>
      </c>
    </row>
    <row r="101" spans="1:16" ht="15" thickBot="1" x14ac:dyDescent="0.35">
      <c r="A101" s="438" t="s">
        <v>446</v>
      </c>
      <c r="B101" s="446">
        <f>+'7'!B101+'8'!B101+'9'!B101</f>
        <v>0</v>
      </c>
      <c r="C101" s="447">
        <f>+'7'!C101+'8'!C101+'9'!C101</f>
        <v>0</v>
      </c>
      <c r="D101" s="447">
        <f>+'7'!D101+'8'!D101+'9'!D101</f>
        <v>0</v>
      </c>
      <c r="E101" s="447">
        <f>+'7'!E101+'8'!E101+'9'!E101</f>
        <v>0</v>
      </c>
      <c r="F101" s="447">
        <f>+'7'!F101+'8'!F101+'9'!F101</f>
        <v>0</v>
      </c>
      <c r="G101" s="447">
        <f>+'7'!G101+'8'!G101+'9'!G101</f>
        <v>0</v>
      </c>
      <c r="H101" s="447">
        <f>+'7'!H101+'8'!H101+'9'!H101</f>
        <v>0</v>
      </c>
      <c r="I101" s="447">
        <f>+'7'!I101+'8'!I101+'9'!I101</f>
        <v>0</v>
      </c>
      <c r="J101" s="447">
        <f>+'7'!J101+'8'!J101+'9'!J101</f>
        <v>0</v>
      </c>
      <c r="K101" s="447">
        <f>+'7'!K101+'8'!K101+'9'!K101</f>
        <v>0</v>
      </c>
      <c r="L101" s="447">
        <f>+'7'!L101+'8'!L101+'9'!L101</f>
        <v>0</v>
      </c>
      <c r="M101" s="447">
        <f>+'7'!M101+'8'!M101+'9'!M101</f>
        <v>0</v>
      </c>
      <c r="N101" s="552">
        <f t="shared" si="17"/>
        <v>0</v>
      </c>
    </row>
    <row r="102" spans="1:16" ht="14.25" thickBot="1" x14ac:dyDescent="0.3">
      <c r="A102" s="345" t="s">
        <v>369</v>
      </c>
      <c r="B102" s="350">
        <f>SUM(B103:B110)</f>
        <v>753.34100000000001</v>
      </c>
      <c r="C102" s="548">
        <f t="shared" ref="C102:N102" si="18">SUM(C103:C110)</f>
        <v>495.327</v>
      </c>
      <c r="D102" s="548">
        <f t="shared" si="18"/>
        <v>707.04100000000005</v>
      </c>
      <c r="E102" s="548">
        <f t="shared" si="18"/>
        <v>0</v>
      </c>
      <c r="F102" s="548">
        <f t="shared" si="18"/>
        <v>0</v>
      </c>
      <c r="G102" s="548">
        <f t="shared" si="18"/>
        <v>710.61900000000003</v>
      </c>
      <c r="H102" s="548">
        <f t="shared" si="18"/>
        <v>248.67</v>
      </c>
      <c r="I102" s="548">
        <f t="shared" si="18"/>
        <v>445.11599999999999</v>
      </c>
      <c r="J102" s="548">
        <f t="shared" si="18"/>
        <v>505.56900000000002</v>
      </c>
      <c r="K102" s="548">
        <f t="shared" si="18"/>
        <v>587.38099999999997</v>
      </c>
      <c r="L102" s="548">
        <f t="shared" si="18"/>
        <v>0</v>
      </c>
      <c r="M102" s="548">
        <f t="shared" si="18"/>
        <v>922.80200000000002</v>
      </c>
      <c r="N102" s="549">
        <f t="shared" si="18"/>
        <v>5375.866</v>
      </c>
      <c r="P102" s="545"/>
    </row>
    <row r="103" spans="1:16" ht="14.25" x14ac:dyDescent="0.3">
      <c r="A103" s="347" t="s">
        <v>182</v>
      </c>
      <c r="B103" s="446">
        <f>+'7'!B103+'8'!B103+'9'!B103</f>
        <v>0</v>
      </c>
      <c r="C103" s="447">
        <f>+'7'!C103+'8'!C103+'9'!C103</f>
        <v>0</v>
      </c>
      <c r="D103" s="447">
        <f>+'7'!D103+'8'!D103+'9'!D103</f>
        <v>0</v>
      </c>
      <c r="E103" s="447">
        <f>+'7'!E103+'8'!E103+'9'!E103</f>
        <v>0</v>
      </c>
      <c r="F103" s="447">
        <f>+'7'!F103+'8'!F103+'9'!F103</f>
        <v>0</v>
      </c>
      <c r="G103" s="447">
        <f>+'7'!G103+'8'!G103+'9'!G103</f>
        <v>0</v>
      </c>
      <c r="H103" s="447">
        <f>+'7'!H103+'8'!H103+'9'!H103</f>
        <v>0</v>
      </c>
      <c r="I103" s="447">
        <f>+'7'!I103+'8'!I103+'9'!I103</f>
        <v>0</v>
      </c>
      <c r="J103" s="447">
        <f>+'7'!J103+'8'!J103+'9'!J103</f>
        <v>0</v>
      </c>
      <c r="K103" s="447">
        <f>+'7'!K103+'8'!K103+'9'!K103</f>
        <v>0</v>
      </c>
      <c r="L103" s="447">
        <f>+'7'!L103+'8'!L103+'9'!L103</f>
        <v>0</v>
      </c>
      <c r="M103" s="447">
        <f>+'7'!M103+'8'!M103+'9'!M103</f>
        <v>0</v>
      </c>
      <c r="N103" s="552">
        <f t="shared" ref="N103:N110" si="19">SUM(B103:M103)</f>
        <v>0</v>
      </c>
    </row>
    <row r="104" spans="1:16" ht="14.25" x14ac:dyDescent="0.3">
      <c r="A104" s="373" t="s">
        <v>447</v>
      </c>
      <c r="B104" s="446">
        <f>+'7'!B104+'8'!B104+'9'!B104</f>
        <v>0</v>
      </c>
      <c r="C104" s="447">
        <f>+'7'!C104+'8'!C104+'9'!C104</f>
        <v>0</v>
      </c>
      <c r="D104" s="447">
        <f>+'7'!D104+'8'!D104+'9'!D104</f>
        <v>0</v>
      </c>
      <c r="E104" s="447">
        <f>+'7'!E104+'8'!E104+'9'!E104</f>
        <v>0</v>
      </c>
      <c r="F104" s="447">
        <f>+'7'!F104+'8'!F104+'9'!F104</f>
        <v>0</v>
      </c>
      <c r="G104" s="447">
        <f>+'7'!G104+'8'!G104+'9'!G104</f>
        <v>0</v>
      </c>
      <c r="H104" s="447">
        <f>+'7'!H104+'8'!H104+'9'!H104</f>
        <v>0</v>
      </c>
      <c r="I104" s="447">
        <f>+'7'!I104+'8'!I104+'9'!I104</f>
        <v>0</v>
      </c>
      <c r="J104" s="447">
        <f>+'7'!J104+'8'!J104+'9'!J104</f>
        <v>0</v>
      </c>
      <c r="K104" s="447">
        <f>+'7'!K104+'8'!K104+'9'!K104</f>
        <v>0</v>
      </c>
      <c r="L104" s="447">
        <f>+'7'!L104+'8'!L104+'9'!L104</f>
        <v>0</v>
      </c>
      <c r="M104" s="447">
        <f>+'7'!M104+'8'!M104+'9'!M104</f>
        <v>0</v>
      </c>
      <c r="N104" s="552">
        <f t="shared" si="19"/>
        <v>0</v>
      </c>
    </row>
    <row r="105" spans="1:16" ht="14.25" x14ac:dyDescent="0.3">
      <c r="A105" s="373" t="s">
        <v>370</v>
      </c>
      <c r="B105" s="446">
        <f>+'7'!B105+'8'!B105+'9'!B105</f>
        <v>0</v>
      </c>
      <c r="C105" s="447">
        <f>+'7'!C105+'8'!C105+'9'!C105</f>
        <v>0</v>
      </c>
      <c r="D105" s="447">
        <f>+'7'!D105+'8'!D105+'9'!D105</f>
        <v>0</v>
      </c>
      <c r="E105" s="447">
        <f>+'7'!E105+'8'!E105+'9'!E105</f>
        <v>0</v>
      </c>
      <c r="F105" s="447">
        <f>+'7'!F105+'8'!F105+'9'!F105</f>
        <v>0</v>
      </c>
      <c r="G105" s="447">
        <f>+'7'!G105+'8'!G105+'9'!G105</f>
        <v>0</v>
      </c>
      <c r="H105" s="447">
        <f>+'7'!H105+'8'!H105+'9'!H105</f>
        <v>0</v>
      </c>
      <c r="I105" s="447">
        <f>+'7'!I105+'8'!I105+'9'!I105</f>
        <v>0</v>
      </c>
      <c r="J105" s="447">
        <f>+'7'!J105+'8'!J105+'9'!J105</f>
        <v>0</v>
      </c>
      <c r="K105" s="447">
        <f>+'7'!K105+'8'!K105+'9'!K105</f>
        <v>0</v>
      </c>
      <c r="L105" s="447">
        <f>+'7'!L105+'8'!L105+'9'!L105</f>
        <v>0</v>
      </c>
      <c r="M105" s="447">
        <f>+'7'!M105+'8'!M105+'9'!M105</f>
        <v>0</v>
      </c>
      <c r="N105" s="552">
        <f t="shared" si="19"/>
        <v>0</v>
      </c>
    </row>
    <row r="106" spans="1:16" ht="14.25" x14ac:dyDescent="0.3">
      <c r="A106" s="373" t="s">
        <v>448</v>
      </c>
      <c r="B106" s="446">
        <f>+'7'!B106+'8'!B106+'9'!B106</f>
        <v>422.834</v>
      </c>
      <c r="C106" s="447">
        <f>+'7'!C106+'8'!C106+'9'!C106</f>
        <v>495.327</v>
      </c>
      <c r="D106" s="447">
        <f>+'7'!D106+'8'!D106+'9'!D106</f>
        <v>707.04100000000005</v>
      </c>
      <c r="E106" s="447">
        <f>+'7'!E106+'8'!E106+'9'!E106</f>
        <v>0</v>
      </c>
      <c r="F106" s="447">
        <f>+'7'!F106+'8'!F106+'9'!F106</f>
        <v>0</v>
      </c>
      <c r="G106" s="447">
        <f>+'7'!G106+'8'!G106+'9'!G106</f>
        <v>710.61900000000003</v>
      </c>
      <c r="H106" s="447">
        <f>+'7'!H106+'8'!H106+'9'!H106</f>
        <v>248.67</v>
      </c>
      <c r="I106" s="447">
        <f>+'7'!I106+'8'!I106+'9'!I106</f>
        <v>445.11599999999999</v>
      </c>
      <c r="J106" s="447">
        <f>+'7'!J106+'8'!J106+'9'!J106</f>
        <v>505.56900000000002</v>
      </c>
      <c r="K106" s="447">
        <f>+'7'!K106+'8'!K106+'9'!K106</f>
        <v>587.38099999999997</v>
      </c>
      <c r="L106" s="447">
        <f>+'7'!L106+'8'!L106+'9'!L106</f>
        <v>0</v>
      </c>
      <c r="M106" s="447">
        <f>+'7'!M106+'8'!M106+'9'!M106</f>
        <v>922.80200000000002</v>
      </c>
      <c r="N106" s="552">
        <f t="shared" si="19"/>
        <v>5045.3590000000004</v>
      </c>
    </row>
    <row r="107" spans="1:16" ht="14.25" x14ac:dyDescent="0.3">
      <c r="A107" s="373" t="s">
        <v>449</v>
      </c>
      <c r="B107" s="446">
        <f>+'7'!B107+'8'!B107+'9'!B107</f>
        <v>330.50700000000001</v>
      </c>
      <c r="C107" s="447">
        <f>+'7'!C107+'8'!C107+'9'!C107</f>
        <v>0</v>
      </c>
      <c r="D107" s="447">
        <f>+'7'!D107+'8'!D107+'9'!D107</f>
        <v>0</v>
      </c>
      <c r="E107" s="447">
        <f>+'7'!E107+'8'!E107+'9'!E107</f>
        <v>0</v>
      </c>
      <c r="F107" s="447">
        <f>+'7'!F107+'8'!F107+'9'!F107</f>
        <v>0</v>
      </c>
      <c r="G107" s="447">
        <f>+'7'!G107+'8'!G107+'9'!G107</f>
        <v>0</v>
      </c>
      <c r="H107" s="447">
        <f>+'7'!H107+'8'!H107+'9'!H107</f>
        <v>0</v>
      </c>
      <c r="I107" s="447">
        <f>+'7'!I107+'8'!I107+'9'!I107</f>
        <v>0</v>
      </c>
      <c r="J107" s="447">
        <f>+'7'!J107+'8'!J107+'9'!J107</f>
        <v>0</v>
      </c>
      <c r="K107" s="447">
        <f>+'7'!K107+'8'!K107+'9'!K107</f>
        <v>0</v>
      </c>
      <c r="L107" s="447">
        <f>+'7'!L107+'8'!L107+'9'!L107</f>
        <v>0</v>
      </c>
      <c r="M107" s="447">
        <f>+'7'!M107+'8'!M107+'9'!M107</f>
        <v>0</v>
      </c>
      <c r="N107" s="552">
        <f t="shared" si="19"/>
        <v>330.50700000000001</v>
      </c>
    </row>
    <row r="108" spans="1:16" ht="14.25" x14ac:dyDescent="0.3">
      <c r="A108" s="373" t="s">
        <v>450</v>
      </c>
      <c r="B108" s="446">
        <f>+'7'!B108+'8'!B108+'9'!B108</f>
        <v>0</v>
      </c>
      <c r="C108" s="447">
        <f>+'7'!C108+'8'!C108+'9'!C108</f>
        <v>0</v>
      </c>
      <c r="D108" s="447">
        <f>+'7'!D108+'8'!D108+'9'!D108</f>
        <v>0</v>
      </c>
      <c r="E108" s="447">
        <f>+'7'!E108+'8'!E108+'9'!E108</f>
        <v>0</v>
      </c>
      <c r="F108" s="447">
        <f>+'7'!F108+'8'!F108+'9'!F108</f>
        <v>0</v>
      </c>
      <c r="G108" s="447">
        <f>+'7'!G108+'8'!G108+'9'!G108</f>
        <v>0</v>
      </c>
      <c r="H108" s="447">
        <f>+'7'!H108+'8'!H108+'9'!H108</f>
        <v>0</v>
      </c>
      <c r="I108" s="447">
        <f>+'7'!I108+'8'!I108+'9'!I108</f>
        <v>0</v>
      </c>
      <c r="J108" s="447">
        <f>+'7'!J108+'8'!J108+'9'!J108</f>
        <v>0</v>
      </c>
      <c r="K108" s="447">
        <f>+'7'!K108+'8'!K108+'9'!K108</f>
        <v>0</v>
      </c>
      <c r="L108" s="447">
        <f>+'7'!L108+'8'!L108+'9'!L108</f>
        <v>0</v>
      </c>
      <c r="M108" s="447">
        <f>+'7'!M108+'8'!M108+'9'!M108</f>
        <v>0</v>
      </c>
      <c r="N108" s="552">
        <f t="shared" si="19"/>
        <v>0</v>
      </c>
    </row>
    <row r="109" spans="1:16" ht="14.25" x14ac:dyDescent="0.3">
      <c r="A109" s="373" t="s">
        <v>451</v>
      </c>
      <c r="B109" s="446">
        <f>+'7'!B109+'8'!B109+'9'!B109</f>
        <v>0</v>
      </c>
      <c r="C109" s="447">
        <f>+'7'!C109+'8'!C109+'9'!C109</f>
        <v>0</v>
      </c>
      <c r="D109" s="447">
        <f>+'7'!D109+'8'!D109+'9'!D109</f>
        <v>0</v>
      </c>
      <c r="E109" s="447">
        <f>+'7'!E109+'8'!E109+'9'!E109</f>
        <v>0</v>
      </c>
      <c r="F109" s="447">
        <f>+'7'!F109+'8'!F109+'9'!F109</f>
        <v>0</v>
      </c>
      <c r="G109" s="447">
        <f>+'7'!G109+'8'!G109+'9'!G109</f>
        <v>0</v>
      </c>
      <c r="H109" s="447">
        <f>+'7'!H109+'8'!H109+'9'!H109</f>
        <v>0</v>
      </c>
      <c r="I109" s="447">
        <f>+'7'!I109+'8'!I109+'9'!I109</f>
        <v>0</v>
      </c>
      <c r="J109" s="447">
        <f>+'7'!J109+'8'!J109+'9'!J109</f>
        <v>0</v>
      </c>
      <c r="K109" s="447">
        <f>+'7'!K109+'8'!K109+'9'!K109</f>
        <v>0</v>
      </c>
      <c r="L109" s="447">
        <f>+'7'!L109+'8'!L109+'9'!L109</f>
        <v>0</v>
      </c>
      <c r="M109" s="447">
        <f>+'7'!M109+'8'!M109+'9'!M109</f>
        <v>0</v>
      </c>
      <c r="N109" s="552">
        <f t="shared" si="19"/>
        <v>0</v>
      </c>
    </row>
    <row r="110" spans="1:16" ht="15" thickBot="1" x14ac:dyDescent="0.35">
      <c r="A110" s="438" t="s">
        <v>465</v>
      </c>
      <c r="B110" s="446">
        <f>+'7'!B110+'8'!B110+'9'!B110</f>
        <v>0</v>
      </c>
      <c r="C110" s="447">
        <f>+'7'!C110+'8'!C110+'9'!C110</f>
        <v>0</v>
      </c>
      <c r="D110" s="447">
        <f>+'7'!D110+'8'!D110+'9'!D110</f>
        <v>0</v>
      </c>
      <c r="E110" s="447">
        <f>+'7'!E110+'8'!E110+'9'!E110</f>
        <v>0</v>
      </c>
      <c r="F110" s="447">
        <f>+'7'!F110+'8'!F110+'9'!F110</f>
        <v>0</v>
      </c>
      <c r="G110" s="447">
        <f>+'7'!G110+'8'!G110+'9'!G110</f>
        <v>0</v>
      </c>
      <c r="H110" s="447">
        <f>+'7'!H110+'8'!H110+'9'!H110</f>
        <v>0</v>
      </c>
      <c r="I110" s="447">
        <f>+'7'!I110+'8'!I110+'9'!I110</f>
        <v>0</v>
      </c>
      <c r="J110" s="447">
        <f>+'7'!J110+'8'!J110+'9'!J110</f>
        <v>0</v>
      </c>
      <c r="K110" s="447">
        <f>+'7'!K110+'8'!K110+'9'!K110</f>
        <v>0</v>
      </c>
      <c r="L110" s="447">
        <f>+'7'!L110+'8'!L110+'9'!L110</f>
        <v>0</v>
      </c>
      <c r="M110" s="447">
        <f>+'7'!M110+'8'!M110+'9'!M110</f>
        <v>0</v>
      </c>
      <c r="N110" s="552">
        <f t="shared" si="19"/>
        <v>0</v>
      </c>
    </row>
    <row r="111" spans="1:16" ht="14.25" thickBot="1" x14ac:dyDescent="0.3">
      <c r="A111" s="345" t="s">
        <v>183</v>
      </c>
      <c r="B111" s="350">
        <f>B112</f>
        <v>0</v>
      </c>
      <c r="C111" s="548">
        <f t="shared" ref="C111:N111" si="20">C112</f>
        <v>0</v>
      </c>
      <c r="D111" s="548">
        <f t="shared" si="20"/>
        <v>0</v>
      </c>
      <c r="E111" s="548">
        <f t="shared" si="20"/>
        <v>0</v>
      </c>
      <c r="F111" s="548">
        <f t="shared" si="20"/>
        <v>0</v>
      </c>
      <c r="G111" s="548">
        <f t="shared" si="20"/>
        <v>0</v>
      </c>
      <c r="H111" s="548">
        <f t="shared" si="20"/>
        <v>0</v>
      </c>
      <c r="I111" s="548">
        <f t="shared" si="20"/>
        <v>0</v>
      </c>
      <c r="J111" s="548">
        <f t="shared" si="20"/>
        <v>0</v>
      </c>
      <c r="K111" s="548">
        <f t="shared" si="20"/>
        <v>0</v>
      </c>
      <c r="L111" s="548">
        <f t="shared" si="20"/>
        <v>847.95399999999995</v>
      </c>
      <c r="M111" s="548">
        <f t="shared" si="20"/>
        <v>0</v>
      </c>
      <c r="N111" s="549">
        <f t="shared" si="20"/>
        <v>847.95399999999995</v>
      </c>
    </row>
    <row r="112" spans="1:16" ht="15" thickBot="1" x14ac:dyDescent="0.35">
      <c r="A112" s="445" t="s">
        <v>183</v>
      </c>
      <c r="B112" s="446">
        <f>+'7'!B112+'8'!B112+'9'!B112</f>
        <v>0</v>
      </c>
      <c r="C112" s="447">
        <f>+'7'!C112+'8'!C112+'9'!C112</f>
        <v>0</v>
      </c>
      <c r="D112" s="447">
        <f>+'7'!D112+'8'!D112+'9'!D112</f>
        <v>0</v>
      </c>
      <c r="E112" s="447">
        <f>+'7'!E112+'8'!E112+'9'!E112</f>
        <v>0</v>
      </c>
      <c r="F112" s="447">
        <f>+'7'!F112+'8'!F112+'9'!F112</f>
        <v>0</v>
      </c>
      <c r="G112" s="447">
        <f>+'7'!G112+'8'!G112+'9'!G112</f>
        <v>0</v>
      </c>
      <c r="H112" s="447">
        <f>+'7'!H112+'8'!H112+'9'!H112</f>
        <v>0</v>
      </c>
      <c r="I112" s="447">
        <f>+'7'!I112+'8'!I112+'9'!I112</f>
        <v>0</v>
      </c>
      <c r="J112" s="447">
        <f>+'7'!J112+'8'!J112+'9'!J112</f>
        <v>0</v>
      </c>
      <c r="K112" s="447">
        <f>+'7'!K112+'8'!K112+'9'!K112</f>
        <v>0</v>
      </c>
      <c r="L112" s="447">
        <f>+'7'!L112+'8'!L112+'9'!L112</f>
        <v>847.95399999999995</v>
      </c>
      <c r="M112" s="447">
        <f>+'7'!M112+'8'!M112+'9'!M112</f>
        <v>0</v>
      </c>
      <c r="N112" s="552">
        <f t="shared" ref="N112" si="21">SUM(B112:M112)</f>
        <v>847.95399999999995</v>
      </c>
    </row>
    <row r="113" spans="1:14" ht="14.25" thickBot="1" x14ac:dyDescent="0.3">
      <c r="A113" s="349" t="s">
        <v>15</v>
      </c>
      <c r="B113" s="351">
        <f t="shared" ref="B113:N113" si="22">+B5+B11+B29+B34+B49+B62+B65+B73+B82+B102+B111</f>
        <v>1114074.8745536692</v>
      </c>
      <c r="C113" s="555">
        <f t="shared" si="22"/>
        <v>997066.43340303272</v>
      </c>
      <c r="D113" s="555">
        <f t="shared" si="22"/>
        <v>954079.08288320177</v>
      </c>
      <c r="E113" s="555">
        <f t="shared" si="22"/>
        <v>971151.69217642338</v>
      </c>
      <c r="F113" s="555">
        <f t="shared" si="22"/>
        <v>1029255.6039303956</v>
      </c>
      <c r="G113" s="555">
        <f t="shared" si="22"/>
        <v>1125261.6018951484</v>
      </c>
      <c r="H113" s="555">
        <f t="shared" si="22"/>
        <v>1279390.680068549</v>
      </c>
      <c r="I113" s="555">
        <f t="shared" si="22"/>
        <v>1153604.172011819</v>
      </c>
      <c r="J113" s="555">
        <f t="shared" si="22"/>
        <v>1141089.6156663985</v>
      </c>
      <c r="K113" s="555">
        <f t="shared" si="22"/>
        <v>1157774.1556180799</v>
      </c>
      <c r="L113" s="555">
        <f t="shared" si="22"/>
        <v>1124166.5399999998</v>
      </c>
      <c r="M113" s="555">
        <f t="shared" si="22"/>
        <v>1150192.0699999998</v>
      </c>
      <c r="N113" s="556">
        <f t="shared" si="22"/>
        <v>13197106.52220672</v>
      </c>
    </row>
    <row r="117" spans="1:14" x14ac:dyDescent="0.25">
      <c r="B117" s="496"/>
      <c r="C117" s="496"/>
      <c r="D117" s="496"/>
      <c r="E117" s="496"/>
      <c r="F117" s="496"/>
      <c r="G117" s="496"/>
      <c r="H117" s="496"/>
      <c r="I117" s="496"/>
      <c r="J117" s="496"/>
      <c r="K117" s="496"/>
      <c r="L117" s="496"/>
      <c r="M117" s="496"/>
      <c r="N117" s="496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K63"/>
  <sheetViews>
    <sheetView zoomScale="115" zoomScaleNormal="115" workbookViewId="0">
      <selection activeCell="A77" sqref="A77"/>
    </sheetView>
  </sheetViews>
  <sheetFormatPr baseColWidth="10" defaultColWidth="11.42578125" defaultRowHeight="13.5" x14ac:dyDescent="0.25"/>
  <cols>
    <col min="1" max="1" width="28.28515625" style="8" customWidth="1"/>
    <col min="2" max="2" width="32.85546875" style="8" customWidth="1"/>
    <col min="3" max="3" width="32.140625" style="8" customWidth="1"/>
    <col min="4" max="4" width="14.28515625" style="8" customWidth="1"/>
    <col min="5" max="5" width="20.28515625" style="8" customWidth="1"/>
    <col min="6" max="6" width="14.5703125" style="8" customWidth="1"/>
    <col min="7" max="7" width="13.85546875" style="8" bestFit="1" customWidth="1"/>
    <col min="8" max="8" width="16.42578125" style="8" customWidth="1"/>
    <col min="9" max="9" width="15.7109375" style="8" bestFit="1" customWidth="1"/>
    <col min="10" max="10" width="24.5703125" style="8" bestFit="1" customWidth="1"/>
    <col min="11" max="16384" width="11.42578125" style="8"/>
  </cols>
  <sheetData>
    <row r="1" spans="2:10" x14ac:dyDescent="0.25">
      <c r="B1" s="14"/>
      <c r="C1" s="15" t="s">
        <v>479</v>
      </c>
      <c r="D1" s="14"/>
      <c r="E1" s="14"/>
      <c r="F1" s="14"/>
      <c r="G1" s="14"/>
      <c r="H1" s="14"/>
    </row>
    <row r="2" spans="2:10" x14ac:dyDescent="0.25">
      <c r="B2" s="14"/>
      <c r="C2" s="16"/>
      <c r="D2" s="16"/>
      <c r="E2" s="16"/>
      <c r="F2" s="16"/>
      <c r="G2" s="16"/>
      <c r="H2" s="14"/>
    </row>
    <row r="3" spans="2:10" x14ac:dyDescent="0.25">
      <c r="B3" s="15" t="s">
        <v>174</v>
      </c>
      <c r="C3" s="14"/>
      <c r="D3" s="14"/>
      <c r="E3" s="14"/>
      <c r="F3" s="14"/>
      <c r="G3" s="14"/>
      <c r="H3" s="14"/>
    </row>
    <row r="4" spans="2:10" x14ac:dyDescent="0.25">
      <c r="B4" s="16"/>
      <c r="C4" s="16"/>
      <c r="D4" s="16"/>
      <c r="E4" s="16"/>
      <c r="F4" s="17"/>
      <c r="G4" s="14"/>
      <c r="H4" s="14"/>
    </row>
    <row r="5" spans="2:10" x14ac:dyDescent="0.25">
      <c r="B5" s="18" t="s">
        <v>127</v>
      </c>
      <c r="C5" s="17"/>
      <c r="D5" s="17"/>
      <c r="E5" s="17"/>
      <c r="F5" s="17"/>
      <c r="G5" s="14"/>
    </row>
    <row r="6" spans="2:10" x14ac:dyDescent="0.25">
      <c r="B6" s="14"/>
      <c r="C6" s="14"/>
      <c r="D6" s="14"/>
      <c r="E6" s="14"/>
      <c r="F6" s="14"/>
      <c r="G6" s="14"/>
    </row>
    <row r="7" spans="2:10" x14ac:dyDescent="0.25">
      <c r="B7" s="14"/>
      <c r="C7" s="392"/>
      <c r="D7" s="393" t="s">
        <v>128</v>
      </c>
      <c r="E7" s="393" t="s">
        <v>285</v>
      </c>
      <c r="F7" s="393"/>
      <c r="G7" s="19"/>
    </row>
    <row r="8" spans="2:10" x14ac:dyDescent="0.25">
      <c r="B8" s="14"/>
      <c r="C8" s="394" t="s">
        <v>129</v>
      </c>
      <c r="D8" s="395" t="s">
        <v>130</v>
      </c>
      <c r="E8" s="395" t="s">
        <v>131</v>
      </c>
      <c r="F8" s="395" t="s">
        <v>32</v>
      </c>
      <c r="G8" s="23"/>
    </row>
    <row r="9" spans="2:10" ht="16.5" customHeight="1" x14ac:dyDescent="0.25">
      <c r="B9" s="14"/>
      <c r="C9" s="396" t="s">
        <v>80</v>
      </c>
      <c r="D9" s="395" t="s">
        <v>188</v>
      </c>
      <c r="E9" s="395" t="s">
        <v>132</v>
      </c>
      <c r="F9" s="397"/>
      <c r="G9" s="23"/>
      <c r="H9" s="29"/>
    </row>
    <row r="10" spans="2:10" ht="20.100000000000001" customHeight="1" x14ac:dyDescent="0.25">
      <c r="C10" s="159" t="s">
        <v>161</v>
      </c>
      <c r="D10" s="475">
        <f>+'13'!N5</f>
        <v>17148.159</v>
      </c>
      <c r="E10" s="497">
        <f>+'19'!N5</f>
        <v>2923403.5100000007</v>
      </c>
      <c r="F10" s="498">
        <f>SUM(D10:E10)</f>
        <v>2940551.6690000007</v>
      </c>
      <c r="G10" s="24"/>
      <c r="H10" s="322"/>
      <c r="I10" s="325"/>
      <c r="J10" s="20"/>
    </row>
    <row r="11" spans="2:10" ht="20.100000000000001" customHeight="1" x14ac:dyDescent="0.25">
      <c r="B11" s="167"/>
      <c r="C11" s="159" t="s">
        <v>162</v>
      </c>
      <c r="D11" s="475">
        <f>+'13'!N6</f>
        <v>0</v>
      </c>
      <c r="E11" s="497">
        <f>+'19'!N6</f>
        <v>1735535.1199999996</v>
      </c>
      <c r="F11" s="498">
        <f t="shared" ref="F11:F24" si="0">SUM(D11:E11)</f>
        <v>1735535.1199999996</v>
      </c>
      <c r="G11" s="324"/>
      <c r="H11" s="322"/>
      <c r="I11" s="325"/>
      <c r="J11" s="20"/>
    </row>
    <row r="12" spans="2:10" ht="20.100000000000001" customHeight="1" x14ac:dyDescent="0.25">
      <c r="B12" s="167"/>
      <c r="C12" s="159" t="s">
        <v>163</v>
      </c>
      <c r="D12" s="475">
        <f>+'13'!N7</f>
        <v>3992.0839999999998</v>
      </c>
      <c r="E12" s="497">
        <f>+'19'!N7</f>
        <v>599022.37000000011</v>
      </c>
      <c r="F12" s="498">
        <f t="shared" si="0"/>
        <v>603014.45400000014</v>
      </c>
      <c r="G12" s="24"/>
      <c r="H12" s="322"/>
      <c r="I12" s="325"/>
      <c r="J12" s="20"/>
    </row>
    <row r="13" spans="2:10" ht="17.25" customHeight="1" x14ac:dyDescent="0.25">
      <c r="B13" s="167"/>
      <c r="C13" s="372" t="s">
        <v>184</v>
      </c>
      <c r="D13" s="475">
        <f>+'13'!N8</f>
        <v>0</v>
      </c>
      <c r="E13" s="497">
        <f>+'19'!N8</f>
        <v>5073.43</v>
      </c>
      <c r="F13" s="498">
        <f t="shared" si="0"/>
        <v>5073.43</v>
      </c>
      <c r="G13" s="324"/>
      <c r="H13" s="322"/>
      <c r="I13" s="325"/>
      <c r="J13" s="20"/>
    </row>
    <row r="14" spans="2:10" ht="20.100000000000001" customHeight="1" x14ac:dyDescent="0.25">
      <c r="B14" s="167"/>
      <c r="C14" s="159" t="s">
        <v>164</v>
      </c>
      <c r="D14" s="475">
        <f>+'13'!N9</f>
        <v>8365.9189999999999</v>
      </c>
      <c r="E14" s="497">
        <f>+'19'!N9</f>
        <v>1612407.12</v>
      </c>
      <c r="F14" s="498">
        <f t="shared" si="0"/>
        <v>1620773.0390000001</v>
      </c>
      <c r="G14" s="24"/>
      <c r="H14" s="322"/>
      <c r="I14" s="325"/>
      <c r="J14" s="20"/>
    </row>
    <row r="15" spans="2:10" ht="20.100000000000001" customHeight="1" x14ac:dyDescent="0.25">
      <c r="B15" s="167"/>
      <c r="C15" s="159" t="s">
        <v>165</v>
      </c>
      <c r="D15" s="475">
        <f>+'13'!N10</f>
        <v>447.12900000000002</v>
      </c>
      <c r="E15" s="497">
        <f>+'19'!N10</f>
        <v>121017.27</v>
      </c>
      <c r="F15" s="498">
        <f t="shared" si="0"/>
        <v>121464.399</v>
      </c>
      <c r="G15" s="323"/>
      <c r="H15" s="322"/>
      <c r="I15" s="325"/>
      <c r="J15" s="20"/>
    </row>
    <row r="16" spans="2:10" ht="20.100000000000001" customHeight="1" x14ac:dyDescent="0.25">
      <c r="B16" s="167"/>
      <c r="C16" s="159" t="s">
        <v>166</v>
      </c>
      <c r="D16" s="475">
        <f>+'13'!N11</f>
        <v>0</v>
      </c>
      <c r="E16" s="497">
        <f>+'19'!N11</f>
        <v>86556.87999999999</v>
      </c>
      <c r="F16" s="498">
        <f>SUM(D16:E16)</f>
        <v>86556.87999999999</v>
      </c>
      <c r="G16" s="24"/>
      <c r="H16" s="322"/>
      <c r="I16" s="325"/>
      <c r="J16" s="20"/>
    </row>
    <row r="17" spans="2:10" ht="20.100000000000001" customHeight="1" x14ac:dyDescent="0.25">
      <c r="B17" s="167"/>
      <c r="C17" s="159" t="s">
        <v>167</v>
      </c>
      <c r="D17" s="475">
        <f>+'13'!N12</f>
        <v>0</v>
      </c>
      <c r="E17" s="497">
        <f>+'19'!N12</f>
        <v>18728.64</v>
      </c>
      <c r="F17" s="498">
        <f t="shared" si="0"/>
        <v>18728.64</v>
      </c>
      <c r="G17" s="24"/>
      <c r="H17" s="322"/>
      <c r="I17" s="325"/>
      <c r="J17" s="20"/>
    </row>
    <row r="18" spans="2:10" ht="20.100000000000001" customHeight="1" x14ac:dyDescent="0.25">
      <c r="B18" s="167"/>
      <c r="C18" s="159" t="s">
        <v>168</v>
      </c>
      <c r="D18" s="475">
        <f>+'13'!N13</f>
        <v>0</v>
      </c>
      <c r="E18" s="497">
        <f>+'19'!N13</f>
        <v>308159.14</v>
      </c>
      <c r="F18" s="498">
        <f t="shared" si="0"/>
        <v>308159.14</v>
      </c>
      <c r="G18" s="24"/>
      <c r="H18" s="322"/>
      <c r="I18" s="325"/>
      <c r="J18" s="20"/>
    </row>
    <row r="19" spans="2:10" ht="20.100000000000001" customHeight="1" x14ac:dyDescent="0.25">
      <c r="B19" s="167"/>
      <c r="C19" s="115" t="s">
        <v>169</v>
      </c>
      <c r="D19" s="475">
        <f>+'13'!N14</f>
        <v>0</v>
      </c>
      <c r="E19" s="497">
        <f>+'19'!N14</f>
        <v>5245622.8100000005</v>
      </c>
      <c r="F19" s="498">
        <f t="shared" si="0"/>
        <v>5245622.8100000005</v>
      </c>
      <c r="G19" s="24"/>
      <c r="H19" s="322"/>
      <c r="I19" s="29"/>
      <c r="J19" s="20"/>
    </row>
    <row r="20" spans="2:10" ht="20.100000000000001" customHeight="1" x14ac:dyDescent="0.25">
      <c r="B20" s="167"/>
      <c r="C20" s="115" t="s">
        <v>304</v>
      </c>
      <c r="D20" s="475">
        <f>+'13'!N15</f>
        <v>75457.308999999994</v>
      </c>
      <c r="E20" s="497">
        <f>+'19'!N15</f>
        <v>5638933.2400000012</v>
      </c>
      <c r="F20" s="498">
        <f t="shared" si="0"/>
        <v>5714390.5490000015</v>
      </c>
      <c r="G20" s="24"/>
      <c r="H20" s="322"/>
      <c r="I20" s="325"/>
      <c r="J20" s="20"/>
    </row>
    <row r="21" spans="2:10" ht="20.100000000000001" customHeight="1" x14ac:dyDescent="0.25">
      <c r="B21" s="167"/>
      <c r="C21" s="115" t="s">
        <v>305</v>
      </c>
      <c r="D21" s="475">
        <f>+'13'!N16</f>
        <v>0</v>
      </c>
      <c r="E21" s="497">
        <f>+'19'!N16</f>
        <v>0</v>
      </c>
      <c r="F21" s="498">
        <f>SUM(D21:E21)</f>
        <v>0</v>
      </c>
      <c r="G21" s="24"/>
      <c r="H21" s="322"/>
      <c r="I21" s="325"/>
      <c r="J21" s="20"/>
    </row>
    <row r="22" spans="2:10" ht="20.100000000000001" customHeight="1" x14ac:dyDescent="0.25">
      <c r="B22" s="167"/>
      <c r="C22" s="159" t="s">
        <v>175</v>
      </c>
      <c r="D22" s="475">
        <f>+'13'!N17</f>
        <v>0</v>
      </c>
      <c r="E22" s="497">
        <f>+'19'!N17</f>
        <v>211359.73</v>
      </c>
      <c r="F22" s="498">
        <f t="shared" si="0"/>
        <v>211359.73</v>
      </c>
      <c r="G22" s="24"/>
      <c r="H22" s="322"/>
      <c r="I22" s="325"/>
    </row>
    <row r="23" spans="2:10" ht="20.100000000000001" customHeight="1" x14ac:dyDescent="0.25">
      <c r="B23" s="167"/>
      <c r="C23" s="159" t="s">
        <v>387</v>
      </c>
      <c r="D23" s="475">
        <f>+'13'!N18</f>
        <v>4162.5839999999998</v>
      </c>
      <c r="E23" s="497">
        <f>+'19'!N18</f>
        <v>0</v>
      </c>
      <c r="F23" s="498">
        <f>SUM(D23:E23)</f>
        <v>4162.5839999999998</v>
      </c>
      <c r="G23" s="24"/>
      <c r="H23" s="322"/>
      <c r="I23" s="325"/>
    </row>
    <row r="24" spans="2:10" ht="20.100000000000001" customHeight="1" x14ac:dyDescent="0.25">
      <c r="B24" s="14"/>
      <c r="C24" s="207" t="s">
        <v>22</v>
      </c>
      <c r="D24" s="363">
        <f>SUM(D10:D23)</f>
        <v>109573.18399999999</v>
      </c>
      <c r="E24" s="499">
        <f>SUM(E10:E23)</f>
        <v>18505819.260000002</v>
      </c>
      <c r="F24" s="499">
        <f t="shared" si="0"/>
        <v>18615392.444000002</v>
      </c>
      <c r="G24" s="25"/>
      <c r="H24" s="322"/>
      <c r="I24" s="29"/>
    </row>
    <row r="25" spans="2:10" x14ac:dyDescent="0.25">
      <c r="B25" s="14"/>
      <c r="C25" s="24"/>
      <c r="D25" s="24"/>
      <c r="E25" s="24"/>
      <c r="F25" s="47"/>
      <c r="G25" s="25"/>
    </row>
    <row r="26" spans="2:10" x14ac:dyDescent="0.25">
      <c r="B26" s="14"/>
      <c r="C26" s="24"/>
      <c r="D26" s="24"/>
      <c r="E26" s="24"/>
      <c r="F26" s="24"/>
      <c r="G26" s="25"/>
      <c r="H26" s="32"/>
    </row>
    <row r="27" spans="2:10" x14ac:dyDescent="0.25">
      <c r="B27" s="14"/>
      <c r="C27" s="24"/>
      <c r="D27" s="24"/>
      <c r="E27" s="24"/>
      <c r="F27" s="24"/>
      <c r="G27" s="25"/>
      <c r="H27" s="32"/>
    </row>
    <row r="28" spans="2:10" x14ac:dyDescent="0.25">
      <c r="B28" s="14"/>
      <c r="C28" s="24"/>
      <c r="D28" s="24"/>
      <c r="E28" s="24"/>
      <c r="F28" s="24"/>
      <c r="G28" s="25"/>
      <c r="H28" s="32"/>
    </row>
    <row r="29" spans="2:10" x14ac:dyDescent="0.25">
      <c r="B29" s="15" t="s">
        <v>133</v>
      </c>
      <c r="C29" s="25"/>
      <c r="D29" s="25"/>
      <c r="E29" s="25"/>
      <c r="F29" s="25"/>
      <c r="G29" s="25"/>
      <c r="H29" s="25"/>
    </row>
    <row r="30" spans="2:10" x14ac:dyDescent="0.25">
      <c r="B30" s="14"/>
      <c r="C30" s="25"/>
      <c r="D30" s="25"/>
      <c r="E30" s="25"/>
      <c r="F30" s="25"/>
      <c r="G30" s="25"/>
      <c r="H30" s="26"/>
    </row>
    <row r="31" spans="2:10" s="21" customFormat="1" x14ac:dyDescent="0.25">
      <c r="B31" s="579" t="s">
        <v>139</v>
      </c>
      <c r="C31" s="581" t="s">
        <v>208</v>
      </c>
      <c r="D31" s="389" t="s">
        <v>209</v>
      </c>
      <c r="E31" s="581" t="s">
        <v>141</v>
      </c>
      <c r="F31" s="389" t="s">
        <v>142</v>
      </c>
      <c r="G31" s="389" t="s">
        <v>145</v>
      </c>
      <c r="H31" s="389" t="s">
        <v>22</v>
      </c>
    </row>
    <row r="32" spans="2:10" s="21" customFormat="1" x14ac:dyDescent="0.25">
      <c r="B32" s="580"/>
      <c r="C32" s="582"/>
      <c r="D32" s="390" t="s">
        <v>140</v>
      </c>
      <c r="E32" s="582"/>
      <c r="F32" s="390" t="s">
        <v>143</v>
      </c>
      <c r="G32" s="390" t="s">
        <v>144</v>
      </c>
      <c r="H32" s="391" t="s">
        <v>146</v>
      </c>
      <c r="I32" s="326"/>
      <c r="J32" s="326"/>
    </row>
    <row r="33" spans="1:11" s="21" customFormat="1" ht="18.95" customHeight="1" x14ac:dyDescent="0.25">
      <c r="A33"/>
      <c r="B33" s="159" t="s">
        <v>161</v>
      </c>
      <c r="C33" s="188">
        <f>+'14'!N5</f>
        <v>68587.02</v>
      </c>
      <c r="D33" s="101">
        <f>+'15'!N5</f>
        <v>2066.7699999999995</v>
      </c>
      <c r="E33" s="101">
        <f>+'16'!N5</f>
        <v>0</v>
      </c>
      <c r="F33" s="101">
        <f>+'17'!N5</f>
        <v>2852749.7200000007</v>
      </c>
      <c r="G33" s="189">
        <f>+'18'!N5</f>
        <v>0</v>
      </c>
      <c r="H33" s="194">
        <f>SUM(C33:G33)</f>
        <v>2923403.5100000007</v>
      </c>
      <c r="I33" s="327"/>
      <c r="J33" s="326"/>
      <c r="K33" s="27"/>
    </row>
    <row r="34" spans="1:11" ht="18.95" customHeight="1" x14ac:dyDescent="0.25">
      <c r="A34"/>
      <c r="B34" s="159" t="s">
        <v>162</v>
      </c>
      <c r="C34" s="188">
        <f>+'14'!N6</f>
        <v>27955.709999999992</v>
      </c>
      <c r="D34" s="101">
        <f>+'15'!N6</f>
        <v>3780.3900000000003</v>
      </c>
      <c r="E34" s="101">
        <f>+'16'!N6</f>
        <v>7</v>
      </c>
      <c r="F34" s="101">
        <f>+'17'!N6</f>
        <v>1703792.0199999996</v>
      </c>
      <c r="G34" s="189">
        <f>+'18'!N6</f>
        <v>0</v>
      </c>
      <c r="H34" s="194">
        <f t="shared" ref="H34:H46" si="1">SUM(C34:G34)</f>
        <v>1735535.1199999996</v>
      </c>
      <c r="I34" s="328"/>
      <c r="J34" s="326"/>
      <c r="K34" s="27"/>
    </row>
    <row r="35" spans="1:11" ht="18.95" customHeight="1" x14ac:dyDescent="0.25">
      <c r="A35"/>
      <c r="B35" s="159" t="s">
        <v>163</v>
      </c>
      <c r="C35" s="188">
        <f>+'14'!N7</f>
        <v>12725.729999999996</v>
      </c>
      <c r="D35" s="101">
        <f>+'15'!N7</f>
        <v>125.99000000000001</v>
      </c>
      <c r="E35" s="101">
        <f>+'16'!N7</f>
        <v>0</v>
      </c>
      <c r="F35" s="101">
        <f>+'17'!N7</f>
        <v>586170.65</v>
      </c>
      <c r="G35" s="189">
        <f>+'18'!N7</f>
        <v>0</v>
      </c>
      <c r="H35" s="194">
        <f t="shared" si="1"/>
        <v>599022.37</v>
      </c>
      <c r="I35" s="328"/>
      <c r="J35" s="326"/>
      <c r="K35" s="27"/>
    </row>
    <row r="36" spans="1:11" ht="18.95" customHeight="1" x14ac:dyDescent="0.25">
      <c r="A36"/>
      <c r="B36" s="159" t="s">
        <v>184</v>
      </c>
      <c r="C36" s="188">
        <f>+'14'!N8</f>
        <v>1540.8100000000002</v>
      </c>
      <c r="D36" s="101">
        <f>+'15'!N8</f>
        <v>1.23</v>
      </c>
      <c r="E36" s="101">
        <f>+'16'!N8</f>
        <v>3531.39</v>
      </c>
      <c r="F36" s="101">
        <f>+'17'!N8</f>
        <v>0</v>
      </c>
      <c r="G36" s="189">
        <f>+'18'!N8</f>
        <v>0</v>
      </c>
      <c r="H36" s="194">
        <f t="shared" si="1"/>
        <v>5073.43</v>
      </c>
      <c r="I36" s="328"/>
      <c r="J36" s="326"/>
      <c r="K36" s="27"/>
    </row>
    <row r="37" spans="1:11" ht="18.95" customHeight="1" x14ac:dyDescent="0.25">
      <c r="A37"/>
      <c r="B37" s="159" t="s">
        <v>164</v>
      </c>
      <c r="C37" s="188">
        <f>+'14'!N9</f>
        <v>275493.90999999997</v>
      </c>
      <c r="D37" s="101">
        <f>+'15'!N9</f>
        <v>1949.92</v>
      </c>
      <c r="E37" s="101">
        <f>+'16'!N9</f>
        <v>1334963.2899999998</v>
      </c>
      <c r="F37" s="101">
        <f>+'17'!N9</f>
        <v>0</v>
      </c>
      <c r="G37" s="189">
        <f>+'18'!N9</f>
        <v>0</v>
      </c>
      <c r="H37" s="194">
        <f t="shared" si="1"/>
        <v>1612407.1199999996</v>
      </c>
      <c r="I37" s="328"/>
      <c r="J37" s="326"/>
      <c r="K37" s="27"/>
    </row>
    <row r="38" spans="1:11" ht="18.95" customHeight="1" x14ac:dyDescent="0.25">
      <c r="A38"/>
      <c r="B38" s="159" t="s">
        <v>165</v>
      </c>
      <c r="C38" s="188">
        <f>+'14'!N10</f>
        <v>6826.7600000000011</v>
      </c>
      <c r="D38" s="101">
        <f>+'15'!N10</f>
        <v>177</v>
      </c>
      <c r="E38" s="101">
        <f>+'16'!N10</f>
        <v>0</v>
      </c>
      <c r="F38" s="101">
        <f>+'17'!N10</f>
        <v>114013.51000000002</v>
      </c>
      <c r="G38" s="189">
        <f>+'18'!N10</f>
        <v>0</v>
      </c>
      <c r="H38" s="194">
        <f t="shared" si="1"/>
        <v>121017.27000000002</v>
      </c>
      <c r="I38" s="328"/>
      <c r="J38" s="326"/>
      <c r="K38" s="27"/>
    </row>
    <row r="39" spans="1:11" ht="18.95" customHeight="1" x14ac:dyDescent="0.25">
      <c r="A39"/>
      <c r="B39" s="159" t="s">
        <v>166</v>
      </c>
      <c r="C39" s="188">
        <f>+'14'!N11</f>
        <v>14673.759999999998</v>
      </c>
      <c r="D39" s="101">
        <f>+'15'!N11</f>
        <v>101.57000000000001</v>
      </c>
      <c r="E39" s="101">
        <f>+'16'!N11</f>
        <v>71781.549999999988</v>
      </c>
      <c r="F39" s="101">
        <f>+'17'!N11</f>
        <v>0</v>
      </c>
      <c r="G39" s="189">
        <f>+'18'!N11</f>
        <v>0</v>
      </c>
      <c r="H39" s="194">
        <f t="shared" si="1"/>
        <v>86556.87999999999</v>
      </c>
      <c r="I39" s="328"/>
      <c r="J39" s="326"/>
      <c r="K39" s="27"/>
    </row>
    <row r="40" spans="1:11" ht="18.95" customHeight="1" x14ac:dyDescent="0.25">
      <c r="A40"/>
      <c r="B40" s="159" t="s">
        <v>167</v>
      </c>
      <c r="C40" s="188">
        <f>+'14'!N12</f>
        <v>18728.64</v>
      </c>
      <c r="D40" s="101">
        <f>+'15'!N12</f>
        <v>0</v>
      </c>
      <c r="E40" s="101">
        <f>+'16'!N12</f>
        <v>0</v>
      </c>
      <c r="F40" s="101">
        <f>+'17'!N12</f>
        <v>0</v>
      </c>
      <c r="G40" s="189">
        <f>+'18'!N12</f>
        <v>0</v>
      </c>
      <c r="H40" s="194">
        <f t="shared" si="1"/>
        <v>18728.64</v>
      </c>
      <c r="I40" s="328"/>
      <c r="J40" s="326"/>
      <c r="K40" s="27"/>
    </row>
    <row r="41" spans="1:11" ht="18.95" customHeight="1" x14ac:dyDescent="0.25">
      <c r="A41"/>
      <c r="B41" s="159" t="s">
        <v>168</v>
      </c>
      <c r="C41" s="188">
        <f>+'14'!N13</f>
        <v>307592.65000000002</v>
      </c>
      <c r="D41" s="101">
        <f>+'15'!N13</f>
        <v>566.49</v>
      </c>
      <c r="E41" s="101">
        <f>+'16'!N13</f>
        <v>0</v>
      </c>
      <c r="F41" s="101">
        <f>+'17'!N13</f>
        <v>0</v>
      </c>
      <c r="G41" s="189">
        <f>+'18'!N13</f>
        <v>0</v>
      </c>
      <c r="H41" s="194">
        <f t="shared" si="1"/>
        <v>308159.14</v>
      </c>
      <c r="I41" s="328"/>
      <c r="J41" s="326"/>
      <c r="K41" s="27"/>
    </row>
    <row r="42" spans="1:11" ht="18.95" customHeight="1" x14ac:dyDescent="0.25">
      <c r="A42"/>
      <c r="B42" s="115" t="s">
        <v>169</v>
      </c>
      <c r="C42" s="188">
        <f>+'14'!N14</f>
        <v>1363794.1500000001</v>
      </c>
      <c r="D42" s="101">
        <f>+'15'!N14</f>
        <v>1311386.6300000004</v>
      </c>
      <c r="E42" s="101">
        <f>+'16'!N14</f>
        <v>31600.03</v>
      </c>
      <c r="F42" s="101">
        <f>+'17'!N14</f>
        <v>2538717.7199999997</v>
      </c>
      <c r="G42" s="189">
        <f>+'18'!N14</f>
        <v>124.28000000000002</v>
      </c>
      <c r="H42" s="194">
        <f t="shared" si="1"/>
        <v>5245622.8099999996</v>
      </c>
      <c r="I42" s="328"/>
      <c r="J42" s="326"/>
      <c r="K42" s="27"/>
    </row>
    <row r="43" spans="1:11" ht="18.95" customHeight="1" x14ac:dyDescent="0.25">
      <c r="A43"/>
      <c r="B43" s="115" t="s">
        <v>304</v>
      </c>
      <c r="C43" s="188">
        <f>+'14'!N15</f>
        <v>3959436.3600000003</v>
      </c>
      <c r="D43" s="101">
        <f>+'15'!N15</f>
        <v>576670.18999999994</v>
      </c>
      <c r="E43" s="101">
        <f>+'16'!N15</f>
        <v>46065.36</v>
      </c>
      <c r="F43" s="101">
        <f>+'17'!N15</f>
        <v>1056632.68</v>
      </c>
      <c r="G43" s="189">
        <f>+'18'!N15</f>
        <v>128.65</v>
      </c>
      <c r="H43" s="194">
        <f t="shared" si="1"/>
        <v>5638933.2400000012</v>
      </c>
      <c r="I43" s="328"/>
      <c r="J43" s="326"/>
      <c r="K43" s="27"/>
    </row>
    <row r="44" spans="1:11" ht="18.95" customHeight="1" x14ac:dyDescent="0.25">
      <c r="A44"/>
      <c r="B44" s="115" t="s">
        <v>305</v>
      </c>
      <c r="C44" s="188">
        <f>+'14'!N16</f>
        <v>0</v>
      </c>
      <c r="D44" s="101">
        <f>+'15'!N16</f>
        <v>0</v>
      </c>
      <c r="E44" s="101">
        <f>+'16'!N16</f>
        <v>0</v>
      </c>
      <c r="F44" s="101">
        <f>+'17'!N16</f>
        <v>0</v>
      </c>
      <c r="G44" s="189">
        <f>+'18'!N16</f>
        <v>0</v>
      </c>
      <c r="H44" s="194">
        <f t="shared" si="1"/>
        <v>0</v>
      </c>
      <c r="I44" s="328"/>
      <c r="J44" s="326"/>
      <c r="K44" s="27"/>
    </row>
    <row r="45" spans="1:11" ht="18.95" customHeight="1" x14ac:dyDescent="0.25">
      <c r="A45"/>
      <c r="B45" s="159" t="s">
        <v>175</v>
      </c>
      <c r="C45" s="188">
        <f>+'14'!N17</f>
        <v>209602.12999999998</v>
      </c>
      <c r="D45" s="101">
        <f>+'15'!N17</f>
        <v>1696.69</v>
      </c>
      <c r="E45" s="101">
        <f>+'16'!N17</f>
        <v>60.91</v>
      </c>
      <c r="F45" s="101">
        <f>+'17'!N17</f>
        <v>0</v>
      </c>
      <c r="G45" s="189">
        <f>+'18'!N17</f>
        <v>0</v>
      </c>
      <c r="H45" s="194">
        <f t="shared" si="1"/>
        <v>211359.72999999998</v>
      </c>
      <c r="I45" s="328"/>
      <c r="J45" s="326"/>
      <c r="K45" s="27"/>
    </row>
    <row r="46" spans="1:11" ht="18.95" customHeight="1" x14ac:dyDescent="0.25">
      <c r="A46"/>
      <c r="B46" s="159" t="s">
        <v>387</v>
      </c>
      <c r="C46" s="188">
        <f>+'14'!N18</f>
        <v>0</v>
      </c>
      <c r="D46" s="101">
        <f>+'15'!N18</f>
        <v>0</v>
      </c>
      <c r="E46" s="101">
        <f>+'16'!N18</f>
        <v>0</v>
      </c>
      <c r="F46" s="101">
        <f>+'17'!N18</f>
        <v>0</v>
      </c>
      <c r="G46" s="189">
        <f>+'18'!N18</f>
        <v>0</v>
      </c>
      <c r="H46" s="194">
        <f t="shared" si="1"/>
        <v>0</v>
      </c>
      <c r="I46" s="328"/>
      <c r="J46" s="326"/>
      <c r="K46" s="27"/>
    </row>
    <row r="47" spans="1:11" ht="18.95" customHeight="1" x14ac:dyDescent="0.25">
      <c r="B47" s="207" t="s">
        <v>22</v>
      </c>
      <c r="C47" s="364">
        <f t="shared" ref="C47:H47" si="2">SUM(C33:C46)</f>
        <v>6266957.6299999999</v>
      </c>
      <c r="D47" s="364">
        <f t="shared" si="2"/>
        <v>1898522.8700000003</v>
      </c>
      <c r="E47" s="364">
        <f t="shared" si="2"/>
        <v>1488009.5299999998</v>
      </c>
      <c r="F47" s="364">
        <f>SUM(F33:F46)</f>
        <v>8852076.3000000007</v>
      </c>
      <c r="G47" s="364">
        <f t="shared" si="2"/>
        <v>252.93</v>
      </c>
      <c r="H47" s="364">
        <f t="shared" si="2"/>
        <v>18505819.260000002</v>
      </c>
      <c r="I47" s="329"/>
      <c r="J47" s="326"/>
      <c r="K47" s="27"/>
    </row>
    <row r="48" spans="1:11" x14ac:dyDescent="0.25">
      <c r="C48" s="25"/>
      <c r="D48" s="25"/>
      <c r="E48" s="25"/>
      <c r="F48" s="25"/>
      <c r="G48" s="25"/>
      <c r="H48" s="25"/>
      <c r="I48" s="328"/>
      <c r="J48" s="328"/>
    </row>
    <row r="49" spans="2:8" x14ac:dyDescent="0.25">
      <c r="B49" s="15" t="s">
        <v>31</v>
      </c>
      <c r="C49" s="25"/>
      <c r="D49" s="25"/>
      <c r="E49" s="25"/>
      <c r="F49" s="25"/>
      <c r="G49" s="25"/>
      <c r="H49" s="25"/>
    </row>
    <row r="50" spans="2:8" x14ac:dyDescent="0.25">
      <c r="B50" s="15" t="s">
        <v>134</v>
      </c>
      <c r="C50" s="25"/>
      <c r="D50" s="25"/>
      <c r="E50" s="25"/>
      <c r="F50" s="25"/>
      <c r="G50" s="25"/>
      <c r="H50" s="25"/>
    </row>
    <row r="51" spans="2:8" x14ac:dyDescent="0.25">
      <c r="B51" s="22" t="s">
        <v>135</v>
      </c>
      <c r="C51" s="25"/>
      <c r="D51" s="25"/>
      <c r="E51" s="25"/>
      <c r="F51" s="25"/>
      <c r="G51" s="25"/>
      <c r="H51" s="25"/>
    </row>
    <row r="52" spans="2:8" x14ac:dyDescent="0.25">
      <c r="B52" s="15" t="s">
        <v>136</v>
      </c>
      <c r="C52" s="25"/>
      <c r="D52" s="25"/>
      <c r="E52" s="25"/>
      <c r="F52" s="25"/>
      <c r="G52" s="25"/>
      <c r="H52" s="12"/>
    </row>
    <row r="53" spans="2:8" x14ac:dyDescent="0.25">
      <c r="B53" s="15" t="s">
        <v>137</v>
      </c>
      <c r="C53" s="25"/>
      <c r="D53" s="25"/>
      <c r="E53" s="25"/>
      <c r="F53" s="25"/>
      <c r="G53" s="12"/>
      <c r="H53" s="12"/>
    </row>
    <row r="54" spans="2:8" x14ac:dyDescent="0.25">
      <c r="B54" s="15" t="s">
        <v>138</v>
      </c>
      <c r="C54" s="25"/>
      <c r="D54" s="25"/>
      <c r="E54" s="25"/>
      <c r="F54" s="25"/>
      <c r="G54" s="12"/>
      <c r="H54" s="12"/>
    </row>
    <row r="55" spans="2:8" x14ac:dyDescent="0.25">
      <c r="C55" s="12"/>
      <c r="D55" s="12"/>
      <c r="E55" s="12"/>
      <c r="F55" s="12"/>
      <c r="G55" s="12"/>
      <c r="H55" s="12"/>
    </row>
    <row r="56" spans="2:8" x14ac:dyDescent="0.25">
      <c r="C56" s="12"/>
      <c r="D56" s="12"/>
      <c r="E56" s="12"/>
      <c r="F56" s="12"/>
      <c r="G56" s="12"/>
      <c r="H56" s="12"/>
    </row>
    <row r="57" spans="2:8" x14ac:dyDescent="0.25">
      <c r="C57" s="12"/>
      <c r="D57" s="12"/>
      <c r="E57" s="12"/>
      <c r="F57" s="12"/>
      <c r="G57" s="12"/>
      <c r="H57" s="12"/>
    </row>
    <row r="58" spans="2:8" x14ac:dyDescent="0.25">
      <c r="C58" s="12"/>
      <c r="D58" s="12"/>
      <c r="E58" s="12"/>
      <c r="F58" s="12"/>
      <c r="G58" s="12"/>
      <c r="H58" s="12"/>
    </row>
    <row r="59" spans="2:8" x14ac:dyDescent="0.25">
      <c r="C59" s="12"/>
      <c r="D59" s="12"/>
      <c r="E59" s="12"/>
      <c r="F59" s="12"/>
      <c r="G59" s="12"/>
      <c r="H59" s="12"/>
    </row>
    <row r="60" spans="2:8" x14ac:dyDescent="0.25">
      <c r="B60" s="14"/>
      <c r="C60" s="25"/>
      <c r="D60" s="25"/>
      <c r="E60" s="25"/>
      <c r="F60" s="25"/>
      <c r="G60" s="12"/>
      <c r="H60" s="12"/>
    </row>
    <row r="61" spans="2:8" x14ac:dyDescent="0.25">
      <c r="C61" s="12"/>
      <c r="D61" s="12"/>
      <c r="E61" s="12"/>
      <c r="F61" s="12"/>
      <c r="G61" s="12"/>
      <c r="H61" s="12"/>
    </row>
    <row r="62" spans="2:8" x14ac:dyDescent="0.25">
      <c r="C62" s="12"/>
      <c r="D62" s="12"/>
      <c r="E62" s="12"/>
      <c r="F62" s="12"/>
      <c r="G62" s="12"/>
      <c r="H62" s="12"/>
    </row>
    <row r="63" spans="2:8" x14ac:dyDescent="0.25">
      <c r="C63" s="12"/>
      <c r="D63" s="12"/>
      <c r="E63" s="12"/>
      <c r="F63" s="12"/>
      <c r="G63" s="12"/>
      <c r="H63" s="12"/>
    </row>
  </sheetData>
  <mergeCells count="3">
    <mergeCell ref="B31:B32"/>
    <mergeCell ref="C31:C32"/>
    <mergeCell ref="E31:E32"/>
  </mergeCells>
  <pageMargins left="0.7" right="0.7" top="0.75" bottom="0.75" header="0.3" footer="0.3"/>
  <pageSetup paperSize="14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R27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37.5703125" style="8" customWidth="1"/>
    <col min="2" max="2" width="14.85546875" style="8" customWidth="1"/>
    <col min="3" max="3" width="13.85546875" style="8" customWidth="1"/>
    <col min="4" max="9" width="12.85546875" style="8" bestFit="1" customWidth="1"/>
    <col min="10" max="10" width="14.42578125" style="8" customWidth="1"/>
    <col min="11" max="11" width="12.85546875" style="8" bestFit="1" customWidth="1"/>
    <col min="12" max="12" width="14.28515625" style="8" customWidth="1"/>
    <col min="13" max="13" width="13.28515625" style="8" customWidth="1"/>
    <col min="14" max="14" width="22.5703125" style="8" customWidth="1"/>
    <col min="15" max="15" width="13.5703125" style="8" bestFit="1" customWidth="1"/>
    <col min="16" max="16384" width="11.42578125" style="8"/>
  </cols>
  <sheetData>
    <row r="1" spans="1:18" x14ac:dyDescent="0.25">
      <c r="A1" s="36" t="s">
        <v>173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8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8" x14ac:dyDescent="0.25">
      <c r="A3" s="65" t="s">
        <v>523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8" ht="15" customHeight="1" x14ac:dyDescent="0.25">
      <c r="A4" s="65" t="s">
        <v>119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8" ht="15" customHeight="1" x14ac:dyDescent="0.25">
      <c r="A5" s="129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8" ht="15" customHeight="1" x14ac:dyDescent="0.25">
      <c r="A6" s="126" t="s">
        <v>101</v>
      </c>
      <c r="B6" s="45" t="s">
        <v>2</v>
      </c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5" t="s">
        <v>10</v>
      </c>
      <c r="K6" s="45" t="s">
        <v>11</v>
      </c>
      <c r="L6" s="45" t="s">
        <v>12</v>
      </c>
      <c r="M6" s="45" t="s">
        <v>13</v>
      </c>
      <c r="N6" s="45" t="s">
        <v>22</v>
      </c>
      <c r="O6" s="21"/>
    </row>
    <row r="7" spans="1:18" ht="20.100000000000001" customHeight="1" x14ac:dyDescent="0.3">
      <c r="A7" s="354" t="s">
        <v>161</v>
      </c>
      <c r="B7" s="355">
        <f>+'13'!B5+'19'!B5</f>
        <v>260395.86500000025</v>
      </c>
      <c r="C7" s="355">
        <f>+'13'!C5+'19'!C5</f>
        <v>245225.13199999995</v>
      </c>
      <c r="D7" s="355">
        <f>+'13'!D5+'19'!D5</f>
        <v>254047.22200000004</v>
      </c>
      <c r="E7" s="355">
        <f>+'13'!E5+'19'!E5</f>
        <v>240412.13600000003</v>
      </c>
      <c r="F7" s="355">
        <f>+'13'!F5+'19'!F5</f>
        <v>242377.76500000004</v>
      </c>
      <c r="G7" s="355">
        <f>+'13'!G5+'19'!G5</f>
        <v>231628.94500000004</v>
      </c>
      <c r="H7" s="355">
        <f>+'13'!H5+'19'!H5</f>
        <v>236125.02900000004</v>
      </c>
      <c r="I7" s="355">
        <f>+'13'!I5+'19'!I5</f>
        <v>241431.86100000027</v>
      </c>
      <c r="J7" s="355">
        <f>+'13'!J5+'19'!J5</f>
        <v>235506.49299999996</v>
      </c>
      <c r="K7" s="355">
        <f>+'13'!K5+'19'!K5</f>
        <v>249563.93899999987</v>
      </c>
      <c r="L7" s="355">
        <f>+'13'!L5+'19'!L5</f>
        <v>243353.73099999985</v>
      </c>
      <c r="M7" s="355">
        <f>+'13'!M5+'19'!M5</f>
        <v>260483.55099999998</v>
      </c>
      <c r="N7" s="277">
        <f>SUM(B7:M7)</f>
        <v>2940551.6690000002</v>
      </c>
      <c r="O7" s="244"/>
      <c r="P7" s="27"/>
      <c r="Q7" s="27"/>
      <c r="R7" s="27"/>
    </row>
    <row r="8" spans="1:18" ht="20.100000000000001" customHeight="1" x14ac:dyDescent="0.3">
      <c r="A8" s="354" t="s">
        <v>162</v>
      </c>
      <c r="B8" s="355">
        <f>+'13'!B6+'19'!B6</f>
        <v>143529.8900000001</v>
      </c>
      <c r="C8" s="355">
        <f>+'13'!C6+'19'!C6</f>
        <v>136035.59999999995</v>
      </c>
      <c r="D8" s="355">
        <f>+'13'!D6+'19'!D6</f>
        <v>144424.60999999996</v>
      </c>
      <c r="E8" s="355">
        <f>+'13'!E6+'19'!E6</f>
        <v>137742.11999999982</v>
      </c>
      <c r="F8" s="355">
        <f>+'13'!F6+'19'!F6</f>
        <v>140836.18000000008</v>
      </c>
      <c r="G8" s="355">
        <f>+'13'!G6+'19'!G6</f>
        <v>135082.28000000006</v>
      </c>
      <c r="H8" s="355">
        <f>+'13'!H6+'19'!H6</f>
        <v>139335.51000000004</v>
      </c>
      <c r="I8" s="355">
        <f>+'13'!I6+'19'!I6</f>
        <v>145544.61999999997</v>
      </c>
      <c r="J8" s="355">
        <f>+'13'!J6+'19'!J6</f>
        <v>143390.71000000002</v>
      </c>
      <c r="K8" s="355">
        <f>+'13'!K6+'19'!K6</f>
        <v>153595.08999999985</v>
      </c>
      <c r="L8" s="355">
        <f>+'13'!L6+'19'!L6</f>
        <v>151317.24000000019</v>
      </c>
      <c r="M8" s="355">
        <f>+'13'!M6+'19'!M6</f>
        <v>164701.26999999984</v>
      </c>
      <c r="N8" s="277">
        <f t="shared" ref="N8:N21" si="0">SUM(B8:M8)</f>
        <v>1735535.1199999996</v>
      </c>
      <c r="O8" s="244"/>
      <c r="P8" s="27"/>
      <c r="Q8" s="27"/>
      <c r="R8" s="27"/>
    </row>
    <row r="9" spans="1:18" ht="20.100000000000001" customHeight="1" x14ac:dyDescent="0.3">
      <c r="A9" s="354" t="s">
        <v>163</v>
      </c>
      <c r="B9" s="355">
        <f>+'13'!B7+'19'!B7</f>
        <v>49961.882999999973</v>
      </c>
      <c r="C9" s="355">
        <f>+'13'!C7+'19'!C7</f>
        <v>47336.959999999963</v>
      </c>
      <c r="D9" s="355">
        <f>+'13'!D7+'19'!D7</f>
        <v>47242.15100000002</v>
      </c>
      <c r="E9" s="355">
        <f>+'13'!E7+'19'!E7</f>
        <v>44956.06400000002</v>
      </c>
      <c r="F9" s="355">
        <f>+'13'!F7+'19'!F7</f>
        <v>46746.959000000032</v>
      </c>
      <c r="G9" s="355">
        <f>+'13'!G7+'19'!G7</f>
        <v>46618.022999999965</v>
      </c>
      <c r="H9" s="355">
        <f>+'13'!H7+'19'!H7</f>
        <v>47709.181000000019</v>
      </c>
      <c r="I9" s="355">
        <f>+'13'!I7+'19'!I7</f>
        <v>51028.978999999985</v>
      </c>
      <c r="J9" s="355">
        <f>+'13'!J7+'19'!J7</f>
        <v>51693.69200000001</v>
      </c>
      <c r="K9" s="355">
        <f>+'13'!K7+'19'!K7</f>
        <v>54528.845999999983</v>
      </c>
      <c r="L9" s="355">
        <f>+'13'!L7+'19'!L7</f>
        <v>54728.714000000014</v>
      </c>
      <c r="M9" s="355">
        <f>+'13'!M7+'19'!M7</f>
        <v>60463.002000000015</v>
      </c>
      <c r="N9" s="277">
        <f t="shared" si="0"/>
        <v>603014.45399999991</v>
      </c>
      <c r="O9" s="244"/>
      <c r="P9" s="27"/>
      <c r="Q9" s="27"/>
      <c r="R9" s="27"/>
    </row>
    <row r="10" spans="1:18" ht="20.100000000000001" customHeight="1" x14ac:dyDescent="0.3">
      <c r="A10" s="354" t="s">
        <v>184</v>
      </c>
      <c r="B10" s="355">
        <f>+'13'!B8+'19'!B8</f>
        <v>553.73</v>
      </c>
      <c r="C10" s="355">
        <f>+'13'!C8+'19'!C8</f>
        <v>528.32000000000005</v>
      </c>
      <c r="D10" s="355">
        <f>+'13'!D8+'19'!D8</f>
        <v>441.34</v>
      </c>
      <c r="E10" s="355">
        <f>+'13'!E8+'19'!E8</f>
        <v>416.29999999999995</v>
      </c>
      <c r="F10" s="355">
        <f>+'13'!F8+'19'!F8</f>
        <v>313.89</v>
      </c>
      <c r="G10" s="355">
        <f>+'13'!G8+'19'!G8</f>
        <v>376.18999999999994</v>
      </c>
      <c r="H10" s="355">
        <f>+'13'!H8+'19'!H8</f>
        <v>385.22</v>
      </c>
      <c r="I10" s="355">
        <f>+'13'!I8+'19'!I8</f>
        <v>309.93999999999994</v>
      </c>
      <c r="J10" s="355">
        <f>+'13'!J8+'19'!J8</f>
        <v>380.44</v>
      </c>
      <c r="K10" s="355">
        <f>+'13'!K8+'19'!K8</f>
        <v>428.12000000000006</v>
      </c>
      <c r="L10" s="355">
        <f>+'13'!L8+'19'!L8</f>
        <v>460.17</v>
      </c>
      <c r="M10" s="355">
        <f>+'13'!M8+'19'!M8</f>
        <v>479.77</v>
      </c>
      <c r="N10" s="277">
        <f t="shared" si="0"/>
        <v>5073.43</v>
      </c>
      <c r="O10" s="244"/>
      <c r="P10" s="27"/>
      <c r="Q10" s="27"/>
      <c r="R10" s="27"/>
    </row>
    <row r="11" spans="1:18" ht="20.100000000000001" customHeight="1" x14ac:dyDescent="0.3">
      <c r="A11" s="354" t="s">
        <v>164</v>
      </c>
      <c r="B11" s="355">
        <f>+'13'!B9+'19'!B9</f>
        <v>159041.53400000001</v>
      </c>
      <c r="C11" s="355">
        <f>+'13'!C9+'19'!C9</f>
        <v>144352.42300000001</v>
      </c>
      <c r="D11" s="355">
        <f>+'13'!D9+'19'!D9</f>
        <v>143965.81600000002</v>
      </c>
      <c r="E11" s="355">
        <f>+'13'!E9+'19'!E9</f>
        <v>123079.35600000001</v>
      </c>
      <c r="F11" s="355">
        <f>+'13'!F9+'19'!F9</f>
        <v>120660.75599999999</v>
      </c>
      <c r="G11" s="355">
        <f>+'13'!G9+'19'!G9</f>
        <v>120507.53699999998</v>
      </c>
      <c r="H11" s="355">
        <f>+'13'!H9+'19'!H9</f>
        <v>127610.89199999999</v>
      </c>
      <c r="I11" s="355">
        <f>+'13'!I9+'19'!I9</f>
        <v>123832.97300000001</v>
      </c>
      <c r="J11" s="355">
        <f>+'13'!J9+'19'!J9</f>
        <v>124839.674</v>
      </c>
      <c r="K11" s="355">
        <f>+'13'!K9+'19'!K9</f>
        <v>129061.72000000002</v>
      </c>
      <c r="L11" s="355">
        <f>+'13'!L9+'19'!L9</f>
        <v>146507.49600000001</v>
      </c>
      <c r="M11" s="355">
        <f>+'13'!M9+'19'!M9</f>
        <v>157312.86199999996</v>
      </c>
      <c r="N11" s="277">
        <f t="shared" si="0"/>
        <v>1620773.0390000001</v>
      </c>
      <c r="O11" s="244"/>
      <c r="P11" s="27"/>
      <c r="Q11" s="27"/>
      <c r="R11" s="27"/>
    </row>
    <row r="12" spans="1:18" ht="20.100000000000001" customHeight="1" x14ac:dyDescent="0.3">
      <c r="A12" s="354" t="s">
        <v>165</v>
      </c>
      <c r="B12" s="355">
        <f>+'13'!B10+'19'!B10</f>
        <v>548.36999999999966</v>
      </c>
      <c r="C12" s="355">
        <f>+'13'!C10+'19'!C10</f>
        <v>617.82999999999936</v>
      </c>
      <c r="D12" s="355">
        <f>+'13'!D10+'19'!D10</f>
        <v>1790.0300000000002</v>
      </c>
      <c r="E12" s="355">
        <f>+'13'!E10+'19'!E10</f>
        <v>6030.0379999999968</v>
      </c>
      <c r="F12" s="355">
        <f>+'13'!F10+'19'!F10</f>
        <v>17712.35999999999</v>
      </c>
      <c r="G12" s="355">
        <f>+'13'!G10+'19'!G10</f>
        <v>32701.979000000018</v>
      </c>
      <c r="H12" s="355">
        <f>+'13'!H10+'19'!H10</f>
        <v>27303.754000000008</v>
      </c>
      <c r="I12" s="355">
        <f>+'13'!I10+'19'!I10</f>
        <v>21292.650999999994</v>
      </c>
      <c r="J12" s="355">
        <f>+'13'!J10+'19'!J10</f>
        <v>9131.3669999999984</v>
      </c>
      <c r="K12" s="355">
        <f>+'13'!K10+'19'!K10</f>
        <v>2815.0900000000011</v>
      </c>
      <c r="L12" s="355">
        <f>+'13'!L10+'19'!L10</f>
        <v>854.35000000000014</v>
      </c>
      <c r="M12" s="355">
        <f>+'13'!M10+'19'!M10</f>
        <v>666.5800000000005</v>
      </c>
      <c r="N12" s="277">
        <f t="shared" si="0"/>
        <v>121464.399</v>
      </c>
      <c r="O12" s="244"/>
      <c r="P12" s="27"/>
      <c r="Q12" s="27"/>
      <c r="R12" s="27"/>
    </row>
    <row r="13" spans="1:18" ht="20.100000000000001" customHeight="1" x14ac:dyDescent="0.3">
      <c r="A13" s="354" t="s">
        <v>166</v>
      </c>
      <c r="B13" s="355">
        <f>+'13'!B11+'19'!B11</f>
        <v>8623.869999999999</v>
      </c>
      <c r="C13" s="355">
        <f>+'13'!C11+'19'!C11</f>
        <v>17316.2</v>
      </c>
      <c r="D13" s="355">
        <f>+'13'!D11+'19'!D11</f>
        <v>6898.2400000000007</v>
      </c>
      <c r="E13" s="355">
        <f>+'13'!E11+'19'!E11</f>
        <v>6371.6699999999992</v>
      </c>
      <c r="F13" s="355">
        <f>+'13'!F11+'19'!F11</f>
        <v>5918.95</v>
      </c>
      <c r="G13" s="355">
        <f>+'13'!G11+'19'!G11</f>
        <v>5628.420000000001</v>
      </c>
      <c r="H13" s="355">
        <f>+'13'!H11+'19'!H11</f>
        <v>4048.7</v>
      </c>
      <c r="I13" s="355">
        <f>+'13'!I11+'19'!I11</f>
        <v>7265.2699999999995</v>
      </c>
      <c r="J13" s="355">
        <f>+'13'!J11+'19'!J11</f>
        <v>4034.4</v>
      </c>
      <c r="K13" s="355">
        <f>+'13'!K11+'19'!K11</f>
        <v>4825.59</v>
      </c>
      <c r="L13" s="355">
        <f>+'13'!L11+'19'!L11</f>
        <v>5970.24</v>
      </c>
      <c r="M13" s="355">
        <f>+'13'!M11+'19'!M11</f>
        <v>9655.33</v>
      </c>
      <c r="N13" s="277">
        <f t="shared" si="0"/>
        <v>86556.87999999999</v>
      </c>
      <c r="O13" s="244"/>
      <c r="P13" s="27"/>
      <c r="Q13" s="27"/>
      <c r="R13" s="27"/>
    </row>
    <row r="14" spans="1:18" ht="20.100000000000001" customHeight="1" x14ac:dyDescent="0.3">
      <c r="A14" s="354" t="s">
        <v>167</v>
      </c>
      <c r="B14" s="355">
        <f>+'13'!B12+'19'!B12</f>
        <v>239.7</v>
      </c>
      <c r="C14" s="355">
        <f>+'13'!C12+'19'!C12</f>
        <v>106.9</v>
      </c>
      <c r="D14" s="355">
        <f>+'13'!D12+'19'!D12</f>
        <v>213.64</v>
      </c>
      <c r="E14" s="355">
        <f>+'13'!E12+'19'!E12</f>
        <v>373.97</v>
      </c>
      <c r="F14" s="355">
        <f>+'13'!F12+'19'!F12</f>
        <v>347.43</v>
      </c>
      <c r="G14" s="355">
        <f>+'13'!G12+'19'!G12</f>
        <v>240.51</v>
      </c>
      <c r="H14" s="355">
        <f>+'13'!H12+'19'!H12</f>
        <v>213.88</v>
      </c>
      <c r="I14" s="355">
        <f>+'13'!I12+'19'!I12</f>
        <v>213.83</v>
      </c>
      <c r="J14" s="355">
        <f>+'13'!J12+'19'!J12</f>
        <v>427.98</v>
      </c>
      <c r="K14" s="355">
        <f>+'13'!K12+'19'!K12</f>
        <v>8093.0099999999993</v>
      </c>
      <c r="L14" s="355">
        <f>+'13'!L12+'19'!L12</f>
        <v>7883.58</v>
      </c>
      <c r="M14" s="355">
        <f>+'13'!M12+'19'!M12</f>
        <v>374.21</v>
      </c>
      <c r="N14" s="277">
        <f t="shared" si="0"/>
        <v>18728.64</v>
      </c>
      <c r="O14" s="244"/>
      <c r="P14" s="27"/>
      <c r="Q14" s="27"/>
      <c r="R14" s="27"/>
    </row>
    <row r="15" spans="1:18" ht="20.100000000000001" customHeight="1" x14ac:dyDescent="0.3">
      <c r="A15" s="354" t="s">
        <v>168</v>
      </c>
      <c r="B15" s="355">
        <f>+'13'!B13+'19'!B13</f>
        <v>26931.849999999995</v>
      </c>
      <c r="C15" s="355">
        <f>+'13'!C13+'19'!C13</f>
        <v>27009.4</v>
      </c>
      <c r="D15" s="355">
        <f>+'13'!D13+'19'!D13</f>
        <v>27417.760000000002</v>
      </c>
      <c r="E15" s="355">
        <f>+'13'!E13+'19'!E13</f>
        <v>27490.66</v>
      </c>
      <c r="F15" s="355">
        <f>+'13'!F13+'19'!F13</f>
        <v>27059.81</v>
      </c>
      <c r="G15" s="355">
        <f>+'13'!G13+'19'!G13</f>
        <v>29078.660000000003</v>
      </c>
      <c r="H15" s="355">
        <f>+'13'!H13+'19'!H13</f>
        <v>27144.07</v>
      </c>
      <c r="I15" s="355">
        <f>+'13'!I13+'19'!I13</f>
        <v>29467.999999999996</v>
      </c>
      <c r="J15" s="355">
        <f>+'13'!J13+'19'!J13</f>
        <v>30071.55</v>
      </c>
      <c r="K15" s="355">
        <f>+'13'!K13+'19'!K13</f>
        <v>15308.489999999998</v>
      </c>
      <c r="L15" s="355">
        <f>+'13'!L13+'19'!L13</f>
        <v>15134.359999999999</v>
      </c>
      <c r="M15" s="355">
        <f>+'13'!M13+'19'!M13</f>
        <v>26044.530000000002</v>
      </c>
      <c r="N15" s="277">
        <f t="shared" si="0"/>
        <v>308159.14</v>
      </c>
      <c r="O15" s="244"/>
      <c r="P15" s="27"/>
      <c r="Q15" s="27"/>
      <c r="R15" s="27"/>
    </row>
    <row r="16" spans="1:18" ht="20.100000000000001" customHeight="1" x14ac:dyDescent="0.3">
      <c r="A16" s="115" t="s">
        <v>169</v>
      </c>
      <c r="B16" s="355">
        <f>+'13'!B14+'19'!B14</f>
        <v>461478.8299999999</v>
      </c>
      <c r="C16" s="355">
        <f>+'13'!C14+'19'!C14</f>
        <v>418302.1399999999</v>
      </c>
      <c r="D16" s="355">
        <f>+'13'!D14+'19'!D14</f>
        <v>460392.68000000028</v>
      </c>
      <c r="E16" s="355">
        <f>+'13'!E14+'19'!E14</f>
        <v>440755.77999999968</v>
      </c>
      <c r="F16" s="355">
        <f>+'13'!F14+'19'!F14</f>
        <v>404938.17999999993</v>
      </c>
      <c r="G16" s="355">
        <f>+'13'!G14+'19'!G14</f>
        <v>421347.72000000009</v>
      </c>
      <c r="H16" s="355">
        <f>+'13'!H14+'19'!H14</f>
        <v>425937.4700000002</v>
      </c>
      <c r="I16" s="355">
        <f>+'13'!I14+'19'!I14</f>
        <v>420738.32999999961</v>
      </c>
      <c r="J16" s="355">
        <f>+'13'!J14+'19'!J14</f>
        <v>414764.76000000018</v>
      </c>
      <c r="K16" s="355">
        <f>+'13'!K14+'19'!K14</f>
        <v>455974.31000000006</v>
      </c>
      <c r="L16" s="355">
        <f>+'13'!L14+'19'!L14</f>
        <v>448886.85000000056</v>
      </c>
      <c r="M16" s="355">
        <f>+'13'!M14+'19'!M14</f>
        <v>472105.7600000003</v>
      </c>
      <c r="N16" s="277">
        <f t="shared" si="0"/>
        <v>5245622.8100000005</v>
      </c>
      <c r="O16" s="244"/>
      <c r="P16" s="27"/>
      <c r="Q16" s="27"/>
      <c r="R16" s="27"/>
    </row>
    <row r="17" spans="1:18" ht="20.100000000000001" customHeight="1" x14ac:dyDescent="0.3">
      <c r="A17" s="115" t="s">
        <v>304</v>
      </c>
      <c r="B17" s="355">
        <f>+'13'!B15+'19'!B15</f>
        <v>477841.03100000002</v>
      </c>
      <c r="C17" s="355">
        <f>+'13'!C15+'19'!C15</f>
        <v>443036.54200000007</v>
      </c>
      <c r="D17" s="355">
        <f>+'13'!D15+'19'!D15</f>
        <v>478579.01799999998</v>
      </c>
      <c r="E17" s="355">
        <f>+'13'!E15+'19'!E15</f>
        <v>483911.49800000008</v>
      </c>
      <c r="F17" s="355">
        <f>+'13'!F15+'19'!F15</f>
        <v>474273.68100000016</v>
      </c>
      <c r="G17" s="355">
        <f>+'13'!G15+'19'!G15</f>
        <v>466894.00499999995</v>
      </c>
      <c r="H17" s="355">
        <f>+'13'!H15+'19'!H15</f>
        <v>469942.17699999997</v>
      </c>
      <c r="I17" s="355">
        <f>+'13'!I15+'19'!I15</f>
        <v>460663.83800000011</v>
      </c>
      <c r="J17" s="355">
        <f>+'13'!J15+'19'!J15</f>
        <v>455324.72000000015</v>
      </c>
      <c r="K17" s="355">
        <f>+'13'!K15+'19'!K15</f>
        <v>501497.1650000001</v>
      </c>
      <c r="L17" s="355">
        <f>+'13'!L15+'19'!L15</f>
        <v>491398.663</v>
      </c>
      <c r="M17" s="355">
        <f>+'13'!M15+'19'!M15</f>
        <v>511028.21100000013</v>
      </c>
      <c r="N17" s="277">
        <f t="shared" si="0"/>
        <v>5714390.5490000006</v>
      </c>
      <c r="O17" s="244"/>
      <c r="P17" s="27"/>
      <c r="Q17" s="27"/>
      <c r="R17" s="27"/>
    </row>
    <row r="18" spans="1:18" ht="20.100000000000001" customHeight="1" x14ac:dyDescent="0.3">
      <c r="A18" s="115" t="s">
        <v>305</v>
      </c>
      <c r="B18" s="355">
        <f>+'13'!B16+'19'!B16</f>
        <v>0</v>
      </c>
      <c r="C18" s="355">
        <f>+'13'!C16+'19'!C16</f>
        <v>0</v>
      </c>
      <c r="D18" s="355">
        <f>+'13'!D16+'19'!D16</f>
        <v>0</v>
      </c>
      <c r="E18" s="355">
        <f>+'13'!E16+'19'!E16</f>
        <v>0</v>
      </c>
      <c r="F18" s="355">
        <f>+'13'!F16+'19'!F16</f>
        <v>0</v>
      </c>
      <c r="G18" s="355">
        <f>+'13'!G16+'19'!G16</f>
        <v>0</v>
      </c>
      <c r="H18" s="355">
        <f>+'13'!H16+'19'!H16</f>
        <v>0</v>
      </c>
      <c r="I18" s="355">
        <f>+'13'!I16+'19'!I16</f>
        <v>0</v>
      </c>
      <c r="J18" s="355">
        <f>+'13'!J16+'19'!J16</f>
        <v>0</v>
      </c>
      <c r="K18" s="355">
        <f>+'13'!K16+'19'!K16</f>
        <v>0</v>
      </c>
      <c r="L18" s="355">
        <f>+'13'!L16+'19'!L16</f>
        <v>0</v>
      </c>
      <c r="M18" s="355">
        <f>+'13'!M16+'19'!M16</f>
        <v>0</v>
      </c>
      <c r="N18" s="287"/>
      <c r="O18" s="244"/>
      <c r="P18" s="27"/>
      <c r="Q18" s="27"/>
      <c r="R18" s="27"/>
    </row>
    <row r="19" spans="1:18" ht="20.100000000000001" customHeight="1" x14ac:dyDescent="0.3">
      <c r="A19" s="354" t="s">
        <v>175</v>
      </c>
      <c r="B19" s="355">
        <f>+'13'!B17+'19'!B17</f>
        <v>9916.5500000000011</v>
      </c>
      <c r="C19" s="355">
        <f>+'13'!C17+'19'!C17</f>
        <v>8707.869999999999</v>
      </c>
      <c r="D19" s="355">
        <f>+'13'!D17+'19'!D17</f>
        <v>10559.57</v>
      </c>
      <c r="E19" s="355">
        <f>+'13'!E17+'19'!E17</f>
        <v>10776.320000000002</v>
      </c>
      <c r="F19" s="355">
        <f>+'13'!F17+'19'!F17</f>
        <v>27413.729999999996</v>
      </c>
      <c r="G19" s="355">
        <f>+'13'!G17+'19'!G17</f>
        <v>29273.050000000003</v>
      </c>
      <c r="H19" s="355">
        <f>+'13'!H17+'19'!H17</f>
        <v>32413.829999999998</v>
      </c>
      <c r="I19" s="355">
        <f>+'13'!I17+'19'!I17</f>
        <v>30002.120000000003</v>
      </c>
      <c r="J19" s="355">
        <f>+'13'!J17+'19'!J17</f>
        <v>27015.38</v>
      </c>
      <c r="K19" s="355">
        <f>+'13'!K17+'19'!K17</f>
        <v>11139.24</v>
      </c>
      <c r="L19" s="355">
        <f>+'13'!L17+'19'!L17</f>
        <v>7179.66</v>
      </c>
      <c r="M19" s="355">
        <f>+'13'!M17+'19'!M17</f>
        <v>6962.41</v>
      </c>
      <c r="N19" s="277">
        <f t="shared" si="0"/>
        <v>211359.73</v>
      </c>
      <c r="O19" s="244"/>
      <c r="P19" s="27"/>
      <c r="Q19" s="27"/>
      <c r="R19" s="27"/>
    </row>
    <row r="20" spans="1:18" ht="20.100000000000001" customHeight="1" x14ac:dyDescent="0.3">
      <c r="A20" s="354" t="s">
        <v>387</v>
      </c>
      <c r="B20" s="355">
        <f>+'13'!B18+'19'!B18</f>
        <v>381.17200000000003</v>
      </c>
      <c r="C20" s="355">
        <f>+'13'!C18+'19'!C18</f>
        <v>1268.2449999999999</v>
      </c>
      <c r="D20" s="355">
        <f>+'13'!D18+'19'!D18</f>
        <v>763.7249999999998</v>
      </c>
      <c r="E20" s="355">
        <f>+'13'!E18+'19'!E18</f>
        <v>0</v>
      </c>
      <c r="F20" s="355">
        <f>+'13'!F18+'19'!F18</f>
        <v>0</v>
      </c>
      <c r="G20" s="355">
        <f>+'13'!G18+'19'!G18</f>
        <v>495.94200000000001</v>
      </c>
      <c r="H20" s="355">
        <f>+'13'!H18+'19'!H18</f>
        <v>0</v>
      </c>
      <c r="I20" s="355">
        <f>+'13'!I18+'19'!I18</f>
        <v>0</v>
      </c>
      <c r="J20" s="355">
        <f>+'13'!J18+'19'!J18</f>
        <v>0</v>
      </c>
      <c r="K20" s="355">
        <f>+'13'!K18+'19'!K18</f>
        <v>499.00199999999995</v>
      </c>
      <c r="L20" s="355">
        <f>+'13'!L18+'19'!L18</f>
        <v>251.04200000000003</v>
      </c>
      <c r="M20" s="355">
        <f>+'13'!M18+'19'!M18</f>
        <v>503.45600000000002</v>
      </c>
      <c r="N20" s="277">
        <f t="shared" si="0"/>
        <v>4162.5839999999998</v>
      </c>
      <c r="O20" s="244"/>
      <c r="P20" s="27"/>
      <c r="Q20" s="27"/>
      <c r="R20" s="27"/>
    </row>
    <row r="21" spans="1:18" ht="20.100000000000001" customHeight="1" x14ac:dyDescent="0.25">
      <c r="A21" s="195" t="s">
        <v>22</v>
      </c>
      <c r="B21" s="277">
        <f>SUM(B7:B20)</f>
        <v>1599444.2750000001</v>
      </c>
      <c r="C21" s="277">
        <f t="shared" ref="C21:M21" si="1">SUM(C7:C20)</f>
        <v>1489843.5619999999</v>
      </c>
      <c r="D21" s="277">
        <f t="shared" si="1"/>
        <v>1576735.8020000006</v>
      </c>
      <c r="E21" s="277">
        <f t="shared" si="1"/>
        <v>1522315.9119999995</v>
      </c>
      <c r="F21" s="277">
        <f t="shared" si="1"/>
        <v>1508599.6910000003</v>
      </c>
      <c r="G21" s="277">
        <f t="shared" si="1"/>
        <v>1519873.2610000004</v>
      </c>
      <c r="H21" s="277">
        <f t="shared" si="1"/>
        <v>1538169.7130000002</v>
      </c>
      <c r="I21" s="277">
        <f t="shared" si="1"/>
        <v>1531792.412</v>
      </c>
      <c r="J21" s="277">
        <f t="shared" si="1"/>
        <v>1496581.1660000004</v>
      </c>
      <c r="K21" s="277">
        <f t="shared" si="1"/>
        <v>1587329.6119999997</v>
      </c>
      <c r="L21" s="277">
        <f t="shared" si="1"/>
        <v>1573926.0960000004</v>
      </c>
      <c r="M21" s="277">
        <f t="shared" si="1"/>
        <v>1670780.942</v>
      </c>
      <c r="N21" s="277">
        <f t="shared" si="0"/>
        <v>18615392.444000002</v>
      </c>
      <c r="O21" s="356"/>
      <c r="Q21" s="27"/>
      <c r="R21" s="27"/>
    </row>
    <row r="23" spans="1:18" x14ac:dyDescent="0.25">
      <c r="N23" s="170"/>
    </row>
    <row r="27" spans="1:18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</sheetData>
  <pageMargins left="0.70866141732283472" right="0.70866141732283472" top="0.74803149606299213" bottom="0.74803149606299213" header="0.31496062992125984" footer="0.31496062992125984"/>
  <pageSetup paperSize="14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AA24"/>
  <sheetViews>
    <sheetView zoomScale="90" zoomScaleNormal="90" workbookViewId="0">
      <selection activeCell="A77" sqref="A77"/>
    </sheetView>
  </sheetViews>
  <sheetFormatPr baseColWidth="10" defaultColWidth="11.42578125" defaultRowHeight="13.5" x14ac:dyDescent="0.25"/>
  <cols>
    <col min="1" max="1" width="30.28515625" style="8" customWidth="1"/>
    <col min="2" max="2" width="14.140625" style="8" customWidth="1"/>
    <col min="3" max="3" width="12.85546875" style="8" customWidth="1"/>
    <col min="4" max="4" width="12.28515625" style="8" customWidth="1"/>
    <col min="5" max="5" width="12" style="8" customWidth="1"/>
    <col min="6" max="7" width="11.85546875" style="8" customWidth="1"/>
    <col min="8" max="8" width="12.285156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5" width="11.42578125" style="8"/>
    <col min="16" max="16" width="12.140625" style="8" customWidth="1"/>
    <col min="17" max="16384" width="11.42578125" style="8"/>
  </cols>
  <sheetData>
    <row r="1" spans="1:27" x14ac:dyDescent="0.25">
      <c r="A1" s="57" t="s">
        <v>497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27" x14ac:dyDescent="0.25">
      <c r="A2" s="57" t="s">
        <v>118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27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27" s="450" customFormat="1" ht="15" customHeight="1" x14ac:dyDescent="0.2">
      <c r="A4" s="161" t="s">
        <v>101</v>
      </c>
      <c r="B4" s="161" t="s">
        <v>2</v>
      </c>
      <c r="C4" s="161" t="s">
        <v>3</v>
      </c>
      <c r="D4" s="161" t="s">
        <v>4</v>
      </c>
      <c r="E4" s="161" t="s">
        <v>5</v>
      </c>
      <c r="F4" s="161" t="s">
        <v>6</v>
      </c>
      <c r="G4" s="161" t="s">
        <v>7</v>
      </c>
      <c r="H4" s="161" t="s">
        <v>8</v>
      </c>
      <c r="I4" s="161" t="s">
        <v>9</v>
      </c>
      <c r="J4" s="161" t="s">
        <v>10</v>
      </c>
      <c r="K4" s="161" t="s">
        <v>11</v>
      </c>
      <c r="L4" s="161" t="s">
        <v>12</v>
      </c>
      <c r="M4" s="161" t="s">
        <v>13</v>
      </c>
      <c r="N4" s="161" t="s">
        <v>22</v>
      </c>
    </row>
    <row r="5" spans="1:27" s="451" customFormat="1" ht="20.100000000000001" customHeight="1" x14ac:dyDescent="0.25">
      <c r="A5" s="115" t="s">
        <v>161</v>
      </c>
      <c r="B5" s="453">
        <v>879.6450000000001</v>
      </c>
      <c r="C5" s="453">
        <v>833.34199999999987</v>
      </c>
      <c r="D5" s="453">
        <v>691.24199999999996</v>
      </c>
      <c r="E5" s="453">
        <v>721.11599999999999</v>
      </c>
      <c r="F5" s="453">
        <v>780.64499999999998</v>
      </c>
      <c r="G5" s="453">
        <v>638.43499999999995</v>
      </c>
      <c r="H5" s="453">
        <v>685.10899999999992</v>
      </c>
      <c r="I5" s="453">
        <v>2311.6610000000001</v>
      </c>
      <c r="J5" s="453">
        <v>2402.123</v>
      </c>
      <c r="K5" s="453">
        <v>2406.9390000000003</v>
      </c>
      <c r="L5" s="453">
        <v>2458.0610000000001</v>
      </c>
      <c r="M5" s="453">
        <v>2339.8410000000003</v>
      </c>
      <c r="N5" s="366">
        <f>SUM(B5:M5)</f>
        <v>17148.159</v>
      </c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</row>
    <row r="6" spans="1:27" s="451" customFormat="1" ht="20.100000000000001" customHeight="1" x14ac:dyDescent="0.25">
      <c r="A6" s="115" t="s">
        <v>162</v>
      </c>
      <c r="B6" s="453">
        <v>0</v>
      </c>
      <c r="C6" s="453">
        <v>0</v>
      </c>
      <c r="D6" s="453">
        <v>0</v>
      </c>
      <c r="E6" s="453">
        <v>0</v>
      </c>
      <c r="F6" s="453">
        <v>0</v>
      </c>
      <c r="G6" s="453">
        <v>0</v>
      </c>
      <c r="H6" s="453">
        <v>0</v>
      </c>
      <c r="I6" s="453">
        <v>0</v>
      </c>
      <c r="J6" s="453">
        <v>0</v>
      </c>
      <c r="K6" s="453">
        <v>0</v>
      </c>
      <c r="L6" s="453">
        <v>0</v>
      </c>
      <c r="M6" s="453">
        <v>0</v>
      </c>
      <c r="N6" s="366">
        <f t="shared" ref="N6:N19" si="0">SUM(B6:M6)</f>
        <v>0</v>
      </c>
      <c r="P6" s="469"/>
      <c r="Q6" s="469"/>
      <c r="R6" s="469"/>
      <c r="S6" s="469"/>
      <c r="T6" s="469"/>
      <c r="U6" s="469"/>
      <c r="V6" s="469"/>
      <c r="W6" s="469"/>
      <c r="X6" s="469"/>
      <c r="Y6" s="469"/>
      <c r="Z6" s="469"/>
      <c r="AA6" s="469"/>
    </row>
    <row r="7" spans="1:27" s="451" customFormat="1" ht="20.100000000000001" customHeight="1" x14ac:dyDescent="0.25">
      <c r="A7" s="115" t="s">
        <v>163</v>
      </c>
      <c r="B7" s="453">
        <v>229.43299999999999</v>
      </c>
      <c r="C7" s="453">
        <v>192.91</v>
      </c>
      <c r="D7" s="453">
        <v>145.501</v>
      </c>
      <c r="E7" s="453">
        <v>209.51400000000001</v>
      </c>
      <c r="F7" s="453">
        <v>217.18899999999996</v>
      </c>
      <c r="G7" s="453">
        <v>194.95299999999997</v>
      </c>
      <c r="H7" s="453">
        <v>158.08099999999999</v>
      </c>
      <c r="I7" s="453">
        <v>526.97900000000004</v>
      </c>
      <c r="J7" s="453">
        <v>550.13199999999995</v>
      </c>
      <c r="K7" s="453">
        <v>507.77600000000001</v>
      </c>
      <c r="L7" s="453">
        <v>519.404</v>
      </c>
      <c r="M7" s="453">
        <v>540.21199999999999</v>
      </c>
      <c r="N7" s="366">
        <f t="shared" si="0"/>
        <v>3992.0839999999998</v>
      </c>
      <c r="P7" s="469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2"/>
    </row>
    <row r="8" spans="1:27" s="451" customFormat="1" ht="20.100000000000001" customHeight="1" x14ac:dyDescent="0.25">
      <c r="A8" s="115" t="s">
        <v>184</v>
      </c>
      <c r="B8" s="453">
        <v>0</v>
      </c>
      <c r="C8" s="453">
        <v>0</v>
      </c>
      <c r="D8" s="453">
        <v>0</v>
      </c>
      <c r="E8" s="453">
        <v>0</v>
      </c>
      <c r="F8" s="453">
        <v>0</v>
      </c>
      <c r="G8" s="453">
        <v>0</v>
      </c>
      <c r="H8" s="453">
        <v>0</v>
      </c>
      <c r="I8" s="453">
        <v>0</v>
      </c>
      <c r="J8" s="453">
        <v>0</v>
      </c>
      <c r="K8" s="453">
        <v>0</v>
      </c>
      <c r="L8" s="453">
        <v>0</v>
      </c>
      <c r="M8" s="453">
        <v>0</v>
      </c>
      <c r="N8" s="366">
        <f t="shared" si="0"/>
        <v>0</v>
      </c>
      <c r="P8" s="469"/>
    </row>
    <row r="9" spans="1:27" s="451" customFormat="1" ht="20.100000000000001" customHeight="1" x14ac:dyDescent="0.25">
      <c r="A9" s="115" t="s">
        <v>164</v>
      </c>
      <c r="B9" s="453">
        <v>606.41399999999999</v>
      </c>
      <c r="C9" s="453">
        <v>680.55300000000011</v>
      </c>
      <c r="D9" s="453">
        <v>700.64599999999996</v>
      </c>
      <c r="E9" s="453">
        <v>677.29600000000005</v>
      </c>
      <c r="F9" s="453">
        <v>530.476</v>
      </c>
      <c r="G9" s="453">
        <v>586.62700000000007</v>
      </c>
      <c r="H9" s="453">
        <v>599.7919999999998</v>
      </c>
      <c r="I9" s="453">
        <v>708.20299999999997</v>
      </c>
      <c r="J9" s="453">
        <v>797.00399999999979</v>
      </c>
      <c r="K9" s="453">
        <v>676.25000000000023</v>
      </c>
      <c r="L9" s="453">
        <v>841.39600000000019</v>
      </c>
      <c r="M9" s="453">
        <v>961.26200000000028</v>
      </c>
      <c r="N9" s="366">
        <f t="shared" si="0"/>
        <v>8365.9189999999999</v>
      </c>
      <c r="P9" s="469"/>
    </row>
    <row r="10" spans="1:27" s="451" customFormat="1" ht="20.100000000000001" customHeight="1" x14ac:dyDescent="0.25">
      <c r="A10" s="115" t="s">
        <v>165</v>
      </c>
      <c r="B10" s="453">
        <v>0</v>
      </c>
      <c r="C10" s="453">
        <v>0</v>
      </c>
      <c r="D10" s="453">
        <v>0</v>
      </c>
      <c r="E10" s="453">
        <v>32.957999999999998</v>
      </c>
      <c r="F10" s="453">
        <v>76.53</v>
      </c>
      <c r="G10" s="453">
        <v>128.05900000000003</v>
      </c>
      <c r="H10" s="453">
        <v>117.40400000000001</v>
      </c>
      <c r="I10" s="453">
        <v>72.150999999999996</v>
      </c>
      <c r="J10" s="453">
        <v>20.027000000000001</v>
      </c>
      <c r="K10" s="453">
        <v>0</v>
      </c>
      <c r="L10" s="453">
        <v>0</v>
      </c>
      <c r="M10" s="453">
        <v>0</v>
      </c>
      <c r="N10" s="366">
        <f t="shared" si="0"/>
        <v>447.12900000000002</v>
      </c>
      <c r="P10" s="469"/>
    </row>
    <row r="11" spans="1:27" s="451" customFormat="1" ht="20.100000000000001" customHeight="1" x14ac:dyDescent="0.25">
      <c r="A11" s="115" t="s">
        <v>166</v>
      </c>
      <c r="B11" s="453">
        <v>0</v>
      </c>
      <c r="C11" s="453">
        <v>0</v>
      </c>
      <c r="D11" s="453">
        <v>0</v>
      </c>
      <c r="E11" s="453">
        <v>0</v>
      </c>
      <c r="F11" s="453">
        <v>0</v>
      </c>
      <c r="G11" s="453">
        <v>0</v>
      </c>
      <c r="H11" s="453">
        <v>0</v>
      </c>
      <c r="I11" s="453">
        <v>0</v>
      </c>
      <c r="J11" s="453">
        <v>0</v>
      </c>
      <c r="K11" s="453">
        <v>0</v>
      </c>
      <c r="L11" s="453">
        <v>0</v>
      </c>
      <c r="M11" s="453">
        <v>0</v>
      </c>
      <c r="N11" s="366">
        <f t="shared" si="0"/>
        <v>0</v>
      </c>
      <c r="P11" s="469"/>
    </row>
    <row r="12" spans="1:27" s="451" customFormat="1" ht="20.100000000000001" customHeight="1" x14ac:dyDescent="0.25">
      <c r="A12" s="115" t="s">
        <v>167</v>
      </c>
      <c r="B12" s="366">
        <v>0</v>
      </c>
      <c r="C12" s="366">
        <v>0</v>
      </c>
      <c r="D12" s="366">
        <v>0</v>
      </c>
      <c r="E12" s="366">
        <v>0</v>
      </c>
      <c r="F12" s="366">
        <v>0</v>
      </c>
      <c r="G12" s="366">
        <v>0</v>
      </c>
      <c r="H12" s="366">
        <v>0</v>
      </c>
      <c r="I12" s="366">
        <v>0</v>
      </c>
      <c r="J12" s="366">
        <v>0</v>
      </c>
      <c r="K12" s="366">
        <v>0</v>
      </c>
      <c r="L12" s="366">
        <v>0</v>
      </c>
      <c r="M12" s="366">
        <v>0</v>
      </c>
      <c r="N12" s="366">
        <f t="shared" si="0"/>
        <v>0</v>
      </c>
      <c r="P12" s="469"/>
    </row>
    <row r="13" spans="1:27" s="451" customFormat="1" ht="20.100000000000001" customHeight="1" x14ac:dyDescent="0.25">
      <c r="A13" s="115" t="s">
        <v>168</v>
      </c>
      <c r="B13" s="453">
        <v>0</v>
      </c>
      <c r="C13" s="453">
        <v>0</v>
      </c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3">
        <v>0</v>
      </c>
      <c r="K13" s="453">
        <v>0</v>
      </c>
      <c r="L13" s="453">
        <v>0</v>
      </c>
      <c r="M13" s="453">
        <v>0</v>
      </c>
      <c r="N13" s="366">
        <f t="shared" si="0"/>
        <v>0</v>
      </c>
      <c r="P13" s="469"/>
    </row>
    <row r="14" spans="1:27" s="451" customFormat="1" ht="20.100000000000001" customHeight="1" x14ac:dyDescent="0.25">
      <c r="A14" s="115" t="s">
        <v>169</v>
      </c>
      <c r="B14" s="453">
        <v>0</v>
      </c>
      <c r="C14" s="453">
        <v>0</v>
      </c>
      <c r="D14" s="453">
        <v>0</v>
      </c>
      <c r="E14" s="453">
        <v>0</v>
      </c>
      <c r="F14" s="453">
        <v>0</v>
      </c>
      <c r="G14" s="453">
        <v>0</v>
      </c>
      <c r="H14" s="453">
        <v>0</v>
      </c>
      <c r="I14" s="453">
        <v>0</v>
      </c>
      <c r="J14" s="453">
        <v>0</v>
      </c>
      <c r="K14" s="453">
        <v>0</v>
      </c>
      <c r="L14" s="453">
        <v>0</v>
      </c>
      <c r="M14" s="453">
        <v>0</v>
      </c>
      <c r="N14" s="366">
        <f t="shared" si="0"/>
        <v>0</v>
      </c>
      <c r="P14" s="469"/>
    </row>
    <row r="15" spans="1:27" s="451" customFormat="1" ht="20.100000000000001" customHeight="1" x14ac:dyDescent="0.25">
      <c r="A15" s="115" t="s">
        <v>304</v>
      </c>
      <c r="B15" s="453">
        <v>6753.8410000000003</v>
      </c>
      <c r="C15" s="453">
        <v>5573.7819999999983</v>
      </c>
      <c r="D15" s="453">
        <v>5341.4180000000006</v>
      </c>
      <c r="E15" s="453">
        <v>5461.9980000000005</v>
      </c>
      <c r="F15" s="453">
        <v>4701.0610000000006</v>
      </c>
      <c r="G15" s="453">
        <v>4373.255000000001</v>
      </c>
      <c r="H15" s="453">
        <v>4631.8969999999999</v>
      </c>
      <c r="I15" s="453">
        <v>6759.9879999999994</v>
      </c>
      <c r="J15" s="453">
        <v>6753.3899999999994</v>
      </c>
      <c r="K15" s="453">
        <v>7842.9150000000009</v>
      </c>
      <c r="L15" s="453">
        <v>8447.6329999999998</v>
      </c>
      <c r="M15" s="453">
        <v>8816.1309999999994</v>
      </c>
      <c r="N15" s="366">
        <f t="shared" si="0"/>
        <v>75457.308999999994</v>
      </c>
      <c r="P15" s="469"/>
    </row>
    <row r="16" spans="1:27" s="451" customFormat="1" ht="20.100000000000001" customHeight="1" x14ac:dyDescent="0.25">
      <c r="A16" s="115" t="s">
        <v>305</v>
      </c>
      <c r="B16" s="453">
        <v>0</v>
      </c>
      <c r="C16" s="453">
        <v>0</v>
      </c>
      <c r="D16" s="453">
        <v>0</v>
      </c>
      <c r="E16" s="453">
        <v>0</v>
      </c>
      <c r="F16" s="453">
        <v>0</v>
      </c>
      <c r="G16" s="453">
        <v>0</v>
      </c>
      <c r="H16" s="453">
        <v>0</v>
      </c>
      <c r="I16" s="453">
        <v>0</v>
      </c>
      <c r="J16" s="453">
        <v>0</v>
      </c>
      <c r="K16" s="453">
        <v>0</v>
      </c>
      <c r="L16" s="453">
        <v>0</v>
      </c>
      <c r="M16" s="453">
        <v>0</v>
      </c>
      <c r="N16" s="366">
        <f t="shared" si="0"/>
        <v>0</v>
      </c>
      <c r="P16" s="469"/>
    </row>
    <row r="17" spans="1:16" s="451" customFormat="1" ht="20.100000000000001" customHeight="1" x14ac:dyDescent="0.25">
      <c r="A17" s="115" t="s">
        <v>175</v>
      </c>
      <c r="B17" s="453">
        <v>0</v>
      </c>
      <c r="C17" s="453">
        <v>0</v>
      </c>
      <c r="D17" s="453">
        <v>0</v>
      </c>
      <c r="E17" s="453">
        <v>0</v>
      </c>
      <c r="F17" s="453">
        <v>0</v>
      </c>
      <c r="G17" s="453">
        <v>0</v>
      </c>
      <c r="H17" s="453">
        <v>0</v>
      </c>
      <c r="I17" s="453">
        <v>0</v>
      </c>
      <c r="J17" s="453">
        <v>0</v>
      </c>
      <c r="K17" s="453">
        <v>0</v>
      </c>
      <c r="L17" s="453">
        <v>0</v>
      </c>
      <c r="M17" s="453">
        <v>0</v>
      </c>
      <c r="N17" s="366">
        <f t="shared" si="0"/>
        <v>0</v>
      </c>
      <c r="P17" s="469"/>
    </row>
    <row r="18" spans="1:16" s="451" customFormat="1" ht="20.100000000000001" customHeight="1" x14ac:dyDescent="0.25">
      <c r="A18" s="115" t="s">
        <v>387</v>
      </c>
      <c r="B18" s="453">
        <v>381.17200000000003</v>
      </c>
      <c r="C18" s="453">
        <v>1268.2449999999999</v>
      </c>
      <c r="D18" s="453">
        <v>763.7249999999998</v>
      </c>
      <c r="E18" s="453">
        <v>0</v>
      </c>
      <c r="F18" s="453">
        <v>0</v>
      </c>
      <c r="G18" s="453">
        <v>495.94200000000001</v>
      </c>
      <c r="H18" s="453">
        <v>0</v>
      </c>
      <c r="I18" s="453">
        <v>0</v>
      </c>
      <c r="J18" s="453">
        <v>0</v>
      </c>
      <c r="K18" s="453">
        <v>499.00199999999995</v>
      </c>
      <c r="L18" s="453">
        <v>251.04200000000003</v>
      </c>
      <c r="M18" s="453">
        <v>503.45600000000002</v>
      </c>
      <c r="N18" s="366">
        <f t="shared" si="0"/>
        <v>4162.5839999999998</v>
      </c>
      <c r="P18" s="469"/>
    </row>
    <row r="19" spans="1:16" s="451" customFormat="1" ht="20.100000000000001" customHeight="1" x14ac:dyDescent="0.25">
      <c r="A19" s="195" t="s">
        <v>22</v>
      </c>
      <c r="B19" s="454">
        <f>SUM(B5:B18)</f>
        <v>8850.505000000001</v>
      </c>
      <c r="C19" s="454">
        <f t="shared" ref="C19:M19" si="1">SUM(C5:C18)</f>
        <v>8548.8319999999985</v>
      </c>
      <c r="D19" s="454">
        <f t="shared" si="1"/>
        <v>7642.5320000000002</v>
      </c>
      <c r="E19" s="454">
        <f t="shared" si="1"/>
        <v>7102.8820000000005</v>
      </c>
      <c r="F19" s="454">
        <f t="shared" si="1"/>
        <v>6305.9010000000007</v>
      </c>
      <c r="G19" s="454">
        <f t="shared" si="1"/>
        <v>6417.2710000000006</v>
      </c>
      <c r="H19" s="454">
        <f t="shared" si="1"/>
        <v>6192.2829999999994</v>
      </c>
      <c r="I19" s="454">
        <f t="shared" si="1"/>
        <v>10378.982</v>
      </c>
      <c r="J19" s="454">
        <f t="shared" si="1"/>
        <v>10522.675999999999</v>
      </c>
      <c r="K19" s="454">
        <f t="shared" si="1"/>
        <v>11932.882000000001</v>
      </c>
      <c r="L19" s="454">
        <f t="shared" si="1"/>
        <v>12517.536</v>
      </c>
      <c r="M19" s="454">
        <f t="shared" si="1"/>
        <v>13160.902</v>
      </c>
      <c r="N19" s="455">
        <f t="shared" si="0"/>
        <v>109573.18400000001</v>
      </c>
      <c r="P19" s="469"/>
    </row>
    <row r="20" spans="1:16" x14ac:dyDescent="0.25">
      <c r="B20" s="38"/>
      <c r="C20" s="38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6" x14ac:dyDescent="0.25">
      <c r="A21" s="38" t="s">
        <v>124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4" spans="1:16" x14ac:dyDescent="0.25">
      <c r="M24" s="27"/>
    </row>
  </sheetData>
  <pageMargins left="0.7" right="0.7" top="0.75" bottom="0.75" header="0.3" footer="0.3"/>
  <pageSetup paperSize="14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P22"/>
  <sheetViews>
    <sheetView zoomScale="115" zoomScaleNormal="115" workbookViewId="0">
      <selection activeCell="A77" sqref="A77"/>
    </sheetView>
  </sheetViews>
  <sheetFormatPr baseColWidth="10" defaultColWidth="11.42578125" defaultRowHeight="13.5" x14ac:dyDescent="0.25"/>
  <cols>
    <col min="1" max="1" width="39.5703125" style="8" customWidth="1"/>
    <col min="2" max="2" width="14.42578125" style="12" bestFit="1" customWidth="1"/>
    <col min="3" max="3" width="12.85546875" style="12" customWidth="1"/>
    <col min="4" max="4" width="13.28515625" style="12" customWidth="1"/>
    <col min="5" max="5" width="12.140625" style="12" customWidth="1"/>
    <col min="6" max="7" width="12.5703125" style="12" customWidth="1"/>
    <col min="8" max="8" width="13.140625" style="12" customWidth="1"/>
    <col min="9" max="9" width="13.5703125" style="12" customWidth="1"/>
    <col min="10" max="10" width="14.42578125" style="12" customWidth="1"/>
    <col min="11" max="11" width="13" style="12" customWidth="1"/>
    <col min="12" max="12" width="14.28515625" style="12" customWidth="1"/>
    <col min="13" max="13" width="13.28515625" style="12" customWidth="1"/>
    <col min="14" max="14" width="16.7109375" style="12" customWidth="1"/>
    <col min="15" max="15" width="12.7109375" style="12" bestFit="1" customWidth="1"/>
    <col min="16" max="16384" width="11.42578125" style="8"/>
  </cols>
  <sheetData>
    <row r="1" spans="1:15" x14ac:dyDescent="0.25">
      <c r="A1" s="57" t="s">
        <v>480</v>
      </c>
    </row>
    <row r="2" spans="1:15" x14ac:dyDescent="0.25">
      <c r="A2" s="57" t="s">
        <v>106</v>
      </c>
    </row>
    <row r="3" spans="1:15" x14ac:dyDescent="0.25">
      <c r="A3" s="57"/>
    </row>
    <row r="4" spans="1:15" s="65" customFormat="1" ht="15" customHeight="1" x14ac:dyDescent="0.2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</row>
    <row r="5" spans="1:15" s="20" customFormat="1" ht="20.100000000000001" customHeight="1" x14ac:dyDescent="0.3">
      <c r="A5" s="115" t="s">
        <v>161</v>
      </c>
      <c r="B5" s="381">
        <v>7068.3300000000008</v>
      </c>
      <c r="C5" s="381">
        <v>6527.2800000000016</v>
      </c>
      <c r="D5" s="381">
        <v>6042.9300000000021</v>
      </c>
      <c r="E5" s="381">
        <v>5955.3</v>
      </c>
      <c r="F5" s="381">
        <v>5298.2000000000044</v>
      </c>
      <c r="G5" s="381">
        <v>4992.3000000000047</v>
      </c>
      <c r="H5" s="382">
        <v>5534.5400000000018</v>
      </c>
      <c r="I5" s="382">
        <v>5320.1699999999992</v>
      </c>
      <c r="J5" s="382">
        <v>5588.87</v>
      </c>
      <c r="K5" s="382">
        <v>5649.5399999999981</v>
      </c>
      <c r="L5" s="382">
        <v>5138.0600000000004</v>
      </c>
      <c r="M5" s="382">
        <v>5471.4999999999991</v>
      </c>
      <c r="N5" s="383">
        <f>SUM(B5:M5)</f>
        <v>68587.02</v>
      </c>
      <c r="O5" s="53"/>
    </row>
    <row r="6" spans="1:15" s="20" customFormat="1" ht="20.100000000000001" customHeight="1" x14ac:dyDescent="0.3">
      <c r="A6" s="115" t="s">
        <v>162</v>
      </c>
      <c r="B6" s="381">
        <v>2779.2799999999997</v>
      </c>
      <c r="C6" s="381">
        <v>2126.48</v>
      </c>
      <c r="D6" s="381">
        <v>2224.12</v>
      </c>
      <c r="E6" s="381">
        <v>2339.6599999999994</v>
      </c>
      <c r="F6" s="381">
        <v>2246.1099999999988</v>
      </c>
      <c r="G6" s="381">
        <v>2180.6499999999987</v>
      </c>
      <c r="H6" s="382">
        <v>2200.6399999999981</v>
      </c>
      <c r="I6" s="382">
        <v>2314.5299999999993</v>
      </c>
      <c r="J6" s="382">
        <v>2356.83</v>
      </c>
      <c r="K6" s="382">
        <v>2542.0900000000006</v>
      </c>
      <c r="L6" s="382">
        <v>2270.4199999999992</v>
      </c>
      <c r="M6" s="382">
        <v>2374.8999999999992</v>
      </c>
      <c r="N6" s="383">
        <f t="shared" ref="N6:N19" si="0">SUM(B6:M6)</f>
        <v>27955.709999999992</v>
      </c>
      <c r="O6" s="53"/>
    </row>
    <row r="7" spans="1:15" s="20" customFormat="1" ht="20.100000000000001" customHeight="1" x14ac:dyDescent="0.3">
      <c r="A7" s="115" t="s">
        <v>163</v>
      </c>
      <c r="B7" s="381">
        <v>1919.1</v>
      </c>
      <c r="C7" s="381">
        <v>1118.0699999999997</v>
      </c>
      <c r="D7" s="381">
        <v>947.34999999999991</v>
      </c>
      <c r="E7" s="381">
        <v>1001.0400000000003</v>
      </c>
      <c r="F7" s="381">
        <v>768.68999999999983</v>
      </c>
      <c r="G7" s="381">
        <v>1384.0499999999995</v>
      </c>
      <c r="H7" s="382">
        <v>882.63</v>
      </c>
      <c r="I7" s="382">
        <v>818.20999999999981</v>
      </c>
      <c r="J7" s="382">
        <v>841.29999999999973</v>
      </c>
      <c r="K7" s="382">
        <v>920.11000000000013</v>
      </c>
      <c r="L7" s="382">
        <v>878.38000000000011</v>
      </c>
      <c r="M7" s="382">
        <v>1246.7999999999993</v>
      </c>
      <c r="N7" s="383">
        <f t="shared" si="0"/>
        <v>12725.729999999996</v>
      </c>
      <c r="O7" s="53"/>
    </row>
    <row r="8" spans="1:15" s="20" customFormat="1" ht="20.100000000000001" customHeight="1" x14ac:dyDescent="0.3">
      <c r="A8" s="115" t="s">
        <v>184</v>
      </c>
      <c r="B8" s="381">
        <v>160.64000000000001</v>
      </c>
      <c r="C8" s="381">
        <v>143.03</v>
      </c>
      <c r="D8" s="381">
        <v>134.04000000000002</v>
      </c>
      <c r="E8" s="381">
        <v>144.04</v>
      </c>
      <c r="F8" s="381">
        <v>89.79</v>
      </c>
      <c r="G8" s="381">
        <v>154.35</v>
      </c>
      <c r="H8" s="382">
        <v>136.30000000000001</v>
      </c>
      <c r="I8" s="382">
        <v>83.75</v>
      </c>
      <c r="J8" s="382">
        <v>122.19</v>
      </c>
      <c r="K8" s="382">
        <v>129.14000000000001</v>
      </c>
      <c r="L8" s="382">
        <v>134.22</v>
      </c>
      <c r="M8" s="382">
        <v>109.32</v>
      </c>
      <c r="N8" s="383">
        <f t="shared" si="0"/>
        <v>1540.8100000000002</v>
      </c>
      <c r="O8" s="53"/>
    </row>
    <row r="9" spans="1:15" s="20" customFormat="1" ht="20.100000000000001" customHeight="1" x14ac:dyDescent="0.3">
      <c r="A9" s="115" t="s">
        <v>164</v>
      </c>
      <c r="B9" s="381">
        <v>26941.009999999995</v>
      </c>
      <c r="C9" s="381">
        <v>25190.789999999997</v>
      </c>
      <c r="D9" s="381">
        <v>24508.299999999996</v>
      </c>
      <c r="E9" s="381">
        <v>23863.589999999997</v>
      </c>
      <c r="F9" s="381">
        <v>21006.41</v>
      </c>
      <c r="G9" s="381">
        <v>20243.079999999998</v>
      </c>
      <c r="H9" s="382">
        <v>24349.3</v>
      </c>
      <c r="I9" s="382">
        <v>21174.170000000002</v>
      </c>
      <c r="J9" s="382">
        <v>19971.2</v>
      </c>
      <c r="K9" s="382">
        <v>22575.209999999992</v>
      </c>
      <c r="L9" s="382">
        <v>22898.860000000008</v>
      </c>
      <c r="M9" s="382">
        <v>22771.990000000009</v>
      </c>
      <c r="N9" s="383">
        <f t="shared" si="0"/>
        <v>275493.90999999997</v>
      </c>
      <c r="O9" s="53"/>
    </row>
    <row r="10" spans="1:15" s="20" customFormat="1" ht="20.100000000000001" customHeight="1" x14ac:dyDescent="0.3">
      <c r="A10" s="115" t="s">
        <v>165</v>
      </c>
      <c r="B10" s="381">
        <v>244.21</v>
      </c>
      <c r="C10" s="381">
        <v>173.57000000000002</v>
      </c>
      <c r="D10" s="381">
        <v>264.48</v>
      </c>
      <c r="E10" s="381">
        <v>480.57</v>
      </c>
      <c r="F10" s="381">
        <v>759.43000000000006</v>
      </c>
      <c r="G10" s="381">
        <v>1460.33</v>
      </c>
      <c r="H10" s="382">
        <v>1507.18</v>
      </c>
      <c r="I10" s="382">
        <v>998.81999999999994</v>
      </c>
      <c r="J10" s="382">
        <v>404.31</v>
      </c>
      <c r="K10" s="382">
        <v>194.89</v>
      </c>
      <c r="L10" s="382">
        <v>147.26</v>
      </c>
      <c r="M10" s="382">
        <v>191.70999999999998</v>
      </c>
      <c r="N10" s="383">
        <f t="shared" si="0"/>
        <v>6826.7600000000011</v>
      </c>
      <c r="O10" s="53"/>
    </row>
    <row r="11" spans="1:15" s="20" customFormat="1" ht="20.100000000000001" customHeight="1" x14ac:dyDescent="0.3">
      <c r="A11" s="115" t="s">
        <v>166</v>
      </c>
      <c r="B11" s="381">
        <v>560.04999999999995</v>
      </c>
      <c r="C11" s="381">
        <v>2590.02</v>
      </c>
      <c r="D11" s="381">
        <v>1606.2499999999998</v>
      </c>
      <c r="E11" s="381">
        <v>1335.57</v>
      </c>
      <c r="F11" s="381">
        <v>640.15</v>
      </c>
      <c r="G11" s="381">
        <v>2064.8199999999997</v>
      </c>
      <c r="H11" s="382">
        <v>248.50000000000003</v>
      </c>
      <c r="I11" s="382">
        <v>1958.77</v>
      </c>
      <c r="J11" s="382">
        <v>768</v>
      </c>
      <c r="K11" s="382">
        <v>1678.75</v>
      </c>
      <c r="L11" s="382">
        <v>444.74</v>
      </c>
      <c r="M11" s="382">
        <v>778.14</v>
      </c>
      <c r="N11" s="383">
        <f t="shared" si="0"/>
        <v>14673.759999999998</v>
      </c>
      <c r="O11" s="53"/>
    </row>
    <row r="12" spans="1:15" s="20" customFormat="1" ht="20.100000000000001" customHeight="1" x14ac:dyDescent="0.3">
      <c r="A12" s="115" t="s">
        <v>167</v>
      </c>
      <c r="B12" s="381">
        <v>239.7</v>
      </c>
      <c r="C12" s="381">
        <v>106.9</v>
      </c>
      <c r="D12" s="381">
        <v>213.64</v>
      </c>
      <c r="E12" s="381">
        <v>373.97</v>
      </c>
      <c r="F12" s="381">
        <v>347.43</v>
      </c>
      <c r="G12" s="381">
        <v>240.51</v>
      </c>
      <c r="H12" s="382">
        <v>213.88</v>
      </c>
      <c r="I12" s="382">
        <v>213.83</v>
      </c>
      <c r="J12" s="382">
        <v>427.98</v>
      </c>
      <c r="K12" s="382">
        <v>8093.0099999999993</v>
      </c>
      <c r="L12" s="382">
        <v>7883.58</v>
      </c>
      <c r="M12" s="382">
        <v>374.21</v>
      </c>
      <c r="N12" s="383">
        <f t="shared" si="0"/>
        <v>18728.64</v>
      </c>
      <c r="O12" s="53"/>
    </row>
    <row r="13" spans="1:15" s="20" customFormat="1" ht="20.100000000000001" customHeight="1" x14ac:dyDescent="0.3">
      <c r="A13" s="115" t="s">
        <v>168</v>
      </c>
      <c r="B13" s="381">
        <v>26906.209999999995</v>
      </c>
      <c r="C13" s="381">
        <v>26957.690000000002</v>
      </c>
      <c r="D13" s="381">
        <v>27340.25</v>
      </c>
      <c r="E13" s="381">
        <v>27413.15</v>
      </c>
      <c r="F13" s="381">
        <v>27006.730000000003</v>
      </c>
      <c r="G13" s="381">
        <v>29024.59</v>
      </c>
      <c r="H13" s="382">
        <v>27037.32</v>
      </c>
      <c r="I13" s="382">
        <v>29387.920000000002</v>
      </c>
      <c r="J13" s="382">
        <v>30031.41</v>
      </c>
      <c r="K13" s="382">
        <v>15308.489999999998</v>
      </c>
      <c r="L13" s="382">
        <v>15134.359999999999</v>
      </c>
      <c r="M13" s="382">
        <v>26044.530000000002</v>
      </c>
      <c r="N13" s="383">
        <f t="shared" si="0"/>
        <v>307592.65000000002</v>
      </c>
      <c r="O13" s="53"/>
    </row>
    <row r="14" spans="1:15" s="20" customFormat="1" ht="20.100000000000001" customHeight="1" x14ac:dyDescent="0.3">
      <c r="A14" s="115" t="s">
        <v>169</v>
      </c>
      <c r="B14" s="381">
        <v>121135.66999999998</v>
      </c>
      <c r="C14" s="381">
        <v>104449.74999999997</v>
      </c>
      <c r="D14" s="381">
        <v>119067.98000000004</v>
      </c>
      <c r="E14" s="381">
        <v>119627.72999999998</v>
      </c>
      <c r="F14" s="381">
        <v>91785.829999999987</v>
      </c>
      <c r="G14" s="381">
        <v>114775.33999999995</v>
      </c>
      <c r="H14" s="381">
        <v>106285.26000000001</v>
      </c>
      <c r="I14" s="381">
        <v>109526.8000000001</v>
      </c>
      <c r="J14" s="381">
        <v>111194.07999999996</v>
      </c>
      <c r="K14" s="381">
        <v>115238.45000000007</v>
      </c>
      <c r="L14" s="381">
        <v>122763.65999999997</v>
      </c>
      <c r="M14" s="381">
        <v>127943.59999999999</v>
      </c>
      <c r="N14" s="383">
        <f t="shared" si="0"/>
        <v>1363794.1500000001</v>
      </c>
      <c r="O14" s="53"/>
    </row>
    <row r="15" spans="1:15" s="20" customFormat="1" ht="20.100000000000001" customHeight="1" x14ac:dyDescent="0.3">
      <c r="A15" s="115" t="s">
        <v>304</v>
      </c>
      <c r="B15" s="381">
        <v>325905.87000000011</v>
      </c>
      <c r="C15" s="381">
        <v>301491.61</v>
      </c>
      <c r="D15" s="381">
        <v>330975.14000000007</v>
      </c>
      <c r="E15" s="381">
        <v>339040.63</v>
      </c>
      <c r="F15" s="381">
        <v>334606.85000000015</v>
      </c>
      <c r="G15" s="381">
        <v>329199.95000000007</v>
      </c>
      <c r="H15" s="382">
        <v>329912.65000000014</v>
      </c>
      <c r="I15" s="382">
        <v>319179.07999999996</v>
      </c>
      <c r="J15" s="382">
        <v>315068.81000000017</v>
      </c>
      <c r="K15" s="382">
        <v>344198.43000000005</v>
      </c>
      <c r="L15" s="382">
        <v>339274.64999999991</v>
      </c>
      <c r="M15" s="382">
        <v>350582.69</v>
      </c>
      <c r="N15" s="383">
        <f t="shared" si="0"/>
        <v>3959436.3600000003</v>
      </c>
      <c r="O15" s="53"/>
    </row>
    <row r="16" spans="1:15" s="20" customFormat="1" ht="20.100000000000001" customHeight="1" x14ac:dyDescent="0.25">
      <c r="A16" s="115" t="s">
        <v>305</v>
      </c>
      <c r="B16" s="178">
        <v>0</v>
      </c>
      <c r="C16" s="178">
        <v>0</v>
      </c>
      <c r="D16" s="178">
        <v>0</v>
      </c>
      <c r="E16" s="178">
        <v>0</v>
      </c>
      <c r="F16" s="178">
        <v>0</v>
      </c>
      <c r="G16" s="178">
        <v>0</v>
      </c>
      <c r="H16" s="178">
        <v>0</v>
      </c>
      <c r="I16" s="178">
        <v>0</v>
      </c>
      <c r="J16" s="178">
        <v>0</v>
      </c>
      <c r="K16" s="178">
        <v>0</v>
      </c>
      <c r="L16" s="178">
        <v>0</v>
      </c>
      <c r="M16" s="178">
        <v>0</v>
      </c>
      <c r="N16" s="383">
        <f t="shared" si="0"/>
        <v>0</v>
      </c>
      <c r="O16" s="53"/>
    </row>
    <row r="17" spans="1:16" s="20" customFormat="1" ht="20.100000000000001" customHeight="1" x14ac:dyDescent="0.3">
      <c r="A17" s="115" t="s">
        <v>175</v>
      </c>
      <c r="B17" s="381">
        <v>9839.2900000000009</v>
      </c>
      <c r="C17" s="381">
        <v>8639.7099999999991</v>
      </c>
      <c r="D17" s="381">
        <v>10479.650000000001</v>
      </c>
      <c r="E17" s="381">
        <v>10689.260000000002</v>
      </c>
      <c r="F17" s="381">
        <v>27188.759999999995</v>
      </c>
      <c r="G17" s="381">
        <v>29011.760000000002</v>
      </c>
      <c r="H17" s="382">
        <v>32139.39</v>
      </c>
      <c r="I17" s="382">
        <v>29763.91</v>
      </c>
      <c r="J17" s="382">
        <v>26796.780000000002</v>
      </c>
      <c r="K17" s="382">
        <v>11036.279999999999</v>
      </c>
      <c r="L17" s="382">
        <v>7119.96</v>
      </c>
      <c r="M17" s="382">
        <v>6897.3799999999992</v>
      </c>
      <c r="N17" s="383">
        <f t="shared" si="0"/>
        <v>209602.12999999998</v>
      </c>
      <c r="O17" s="53"/>
    </row>
    <row r="18" spans="1:16" s="177" customFormat="1" ht="20.100000000000001" customHeight="1" x14ac:dyDescent="0.25">
      <c r="A18" s="176" t="s">
        <v>387</v>
      </c>
      <c r="B18" s="178">
        <v>0</v>
      </c>
      <c r="C18" s="178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383">
        <f t="shared" si="0"/>
        <v>0</v>
      </c>
      <c r="P18" s="242"/>
    </row>
    <row r="19" spans="1:16" s="65" customFormat="1" ht="20.100000000000001" customHeight="1" x14ac:dyDescent="0.2">
      <c r="A19" s="196" t="s">
        <v>22</v>
      </c>
      <c r="B19" s="277">
        <f>SUM(B5:B18)</f>
        <v>523699.36000000004</v>
      </c>
      <c r="C19" s="277">
        <f t="shared" ref="C19:M19" si="1">SUM(C5:C18)</f>
        <v>479514.89999999997</v>
      </c>
      <c r="D19" s="277">
        <f t="shared" si="1"/>
        <v>523804.13000000012</v>
      </c>
      <c r="E19" s="277">
        <f t="shared" si="1"/>
        <v>532264.51</v>
      </c>
      <c r="F19" s="277">
        <f t="shared" si="1"/>
        <v>511744.38000000012</v>
      </c>
      <c r="G19" s="277">
        <f t="shared" si="1"/>
        <v>534731.73</v>
      </c>
      <c r="H19" s="277">
        <f t="shared" si="1"/>
        <v>530447.59000000008</v>
      </c>
      <c r="I19" s="277">
        <f t="shared" si="1"/>
        <v>520739.96</v>
      </c>
      <c r="J19" s="277">
        <f t="shared" si="1"/>
        <v>513571.76000000013</v>
      </c>
      <c r="K19" s="277">
        <f t="shared" si="1"/>
        <v>527564.39000000013</v>
      </c>
      <c r="L19" s="277">
        <f t="shared" si="1"/>
        <v>524088.14999999991</v>
      </c>
      <c r="M19" s="277">
        <f t="shared" si="1"/>
        <v>544786.77</v>
      </c>
      <c r="N19" s="383">
        <f t="shared" si="0"/>
        <v>6266957.6300000008</v>
      </c>
      <c r="O19" s="62"/>
    </row>
    <row r="20" spans="1:16" ht="15.75" customHeight="1" x14ac:dyDescent="0.25">
      <c r="A20" s="12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53"/>
    </row>
    <row r="21" spans="1:16" x14ac:dyDescent="0.25">
      <c r="A21" s="40" t="s">
        <v>102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12"/>
    </row>
  </sheetData>
  <pageMargins left="0.7" right="0.7" top="0.75" bottom="0.75" header="0.3" footer="0.3"/>
  <pageSetup paperSize="14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P900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34.7109375" style="8" customWidth="1"/>
    <col min="2" max="2" width="14.140625" style="8" customWidth="1"/>
    <col min="3" max="3" width="12.5703125" style="8" bestFit="1" customWidth="1"/>
    <col min="4" max="4" width="12.28515625" style="8" customWidth="1"/>
    <col min="5" max="5" width="13.5703125" style="8" customWidth="1"/>
    <col min="6" max="6" width="12.85546875" style="8" bestFit="1" customWidth="1"/>
    <col min="7" max="7" width="12.42578125" style="8" customWidth="1"/>
    <col min="8" max="8" width="12.85546875" style="8" customWidth="1"/>
    <col min="9" max="9" width="12.5703125" style="8" customWidth="1"/>
    <col min="10" max="10" width="14.42578125" style="8" customWidth="1"/>
    <col min="11" max="11" width="13.28515625" style="8" customWidth="1"/>
    <col min="12" max="12" width="14.28515625" style="8" customWidth="1"/>
    <col min="13" max="13" width="13.28515625" style="8" customWidth="1"/>
    <col min="14" max="14" width="15.42578125" style="8" customWidth="1"/>
    <col min="15" max="15" width="11.85546875" style="8" bestFit="1" customWidth="1"/>
    <col min="16" max="16384" width="11.42578125" style="8"/>
  </cols>
  <sheetData>
    <row r="1" spans="1:15" x14ac:dyDescent="0.25">
      <c r="A1" s="57" t="s">
        <v>480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0"/>
    </row>
    <row r="2" spans="1:15" x14ac:dyDescent="0.25">
      <c r="A2" s="57" t="s">
        <v>107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0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0"/>
    </row>
    <row r="4" spans="1:15" s="65" customFormat="1" ht="15" customHeight="1" x14ac:dyDescent="0.2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</row>
    <row r="5" spans="1:15" s="20" customFormat="1" ht="20.100000000000001" customHeight="1" x14ac:dyDescent="0.3">
      <c r="A5" s="115" t="s">
        <v>161</v>
      </c>
      <c r="B5" s="352">
        <v>170.75</v>
      </c>
      <c r="C5" s="352">
        <v>165.4</v>
      </c>
      <c r="D5" s="352">
        <v>162.1</v>
      </c>
      <c r="E5" s="352">
        <v>163.33999999999997</v>
      </c>
      <c r="F5" s="352">
        <v>153.81</v>
      </c>
      <c r="G5" s="352">
        <v>183.84000000000003</v>
      </c>
      <c r="H5" s="357">
        <v>173.03</v>
      </c>
      <c r="I5" s="357">
        <v>171.56999999999996</v>
      </c>
      <c r="J5" s="353">
        <v>171.82</v>
      </c>
      <c r="K5" s="353">
        <v>184.64</v>
      </c>
      <c r="L5" s="353">
        <v>179.55</v>
      </c>
      <c r="M5" s="353">
        <v>186.92000000000002</v>
      </c>
      <c r="N5" s="278">
        <f>SUM(B5:M5)</f>
        <v>2066.7699999999995</v>
      </c>
    </row>
    <row r="6" spans="1:15" s="20" customFormat="1" ht="20.100000000000001" customHeight="1" x14ac:dyDescent="0.3">
      <c r="A6" s="115" t="s">
        <v>162</v>
      </c>
      <c r="B6" s="352">
        <v>324.52</v>
      </c>
      <c r="C6" s="352">
        <v>281.71000000000004</v>
      </c>
      <c r="D6" s="352">
        <v>319.10000000000002</v>
      </c>
      <c r="E6" s="352">
        <v>297.86</v>
      </c>
      <c r="F6" s="352">
        <v>292.32</v>
      </c>
      <c r="G6" s="352">
        <v>309.95</v>
      </c>
      <c r="H6" s="357">
        <v>292.35999999999996</v>
      </c>
      <c r="I6" s="357">
        <v>315.44</v>
      </c>
      <c r="J6" s="353">
        <v>348.06</v>
      </c>
      <c r="K6" s="353">
        <v>345.89</v>
      </c>
      <c r="L6" s="353">
        <v>325.94000000000005</v>
      </c>
      <c r="M6" s="353">
        <v>327.24</v>
      </c>
      <c r="N6" s="278">
        <f t="shared" ref="N6:N18" si="0">SUM(B6:M6)</f>
        <v>3780.3900000000003</v>
      </c>
    </row>
    <row r="7" spans="1:15" s="20" customFormat="1" ht="20.100000000000001" customHeight="1" x14ac:dyDescent="0.3">
      <c r="A7" s="115" t="s">
        <v>163</v>
      </c>
      <c r="B7" s="352">
        <v>15.66</v>
      </c>
      <c r="C7" s="352">
        <v>5.98</v>
      </c>
      <c r="D7" s="352">
        <v>13</v>
      </c>
      <c r="E7" s="352">
        <v>22.529999999999998</v>
      </c>
      <c r="F7" s="352">
        <v>5.32</v>
      </c>
      <c r="G7" s="352">
        <v>14</v>
      </c>
      <c r="H7" s="357">
        <v>0</v>
      </c>
      <c r="I7" s="357">
        <v>22</v>
      </c>
      <c r="J7" s="353">
        <v>5.15</v>
      </c>
      <c r="K7" s="353">
        <v>7</v>
      </c>
      <c r="L7" s="353">
        <v>10.35</v>
      </c>
      <c r="M7" s="353">
        <v>5</v>
      </c>
      <c r="N7" s="278">
        <f t="shared" si="0"/>
        <v>125.99000000000001</v>
      </c>
    </row>
    <row r="8" spans="1:15" s="20" customFormat="1" ht="20.100000000000001" customHeight="1" x14ac:dyDescent="0.3">
      <c r="A8" s="115" t="s">
        <v>184</v>
      </c>
      <c r="B8" s="352">
        <v>0.39</v>
      </c>
      <c r="C8" s="352">
        <v>0</v>
      </c>
      <c r="D8" s="352">
        <v>0</v>
      </c>
      <c r="E8" s="352">
        <v>0</v>
      </c>
      <c r="F8" s="352">
        <v>0</v>
      </c>
      <c r="G8" s="352">
        <v>0</v>
      </c>
      <c r="H8" s="357">
        <v>0</v>
      </c>
      <c r="I8" s="357">
        <v>0.35</v>
      </c>
      <c r="J8" s="353">
        <v>0</v>
      </c>
      <c r="K8" s="353">
        <v>0</v>
      </c>
      <c r="L8" s="353">
        <v>0</v>
      </c>
      <c r="M8" s="353">
        <v>0.49</v>
      </c>
      <c r="N8" s="278">
        <f t="shared" si="0"/>
        <v>1.23</v>
      </c>
    </row>
    <row r="9" spans="1:15" s="20" customFormat="1" ht="20.100000000000001" customHeight="1" x14ac:dyDescent="0.3">
      <c r="A9" s="115" t="s">
        <v>164</v>
      </c>
      <c r="B9" s="352">
        <v>276.93</v>
      </c>
      <c r="C9" s="352">
        <v>595.63</v>
      </c>
      <c r="D9" s="352">
        <v>206.01</v>
      </c>
      <c r="E9" s="352">
        <v>185</v>
      </c>
      <c r="F9" s="352">
        <v>52.120000000000005</v>
      </c>
      <c r="G9" s="352">
        <v>45</v>
      </c>
      <c r="H9" s="357">
        <v>30</v>
      </c>
      <c r="I9" s="357">
        <v>132.01999999999998</v>
      </c>
      <c r="J9" s="353">
        <v>0</v>
      </c>
      <c r="K9" s="353">
        <v>28.5</v>
      </c>
      <c r="L9" s="353">
        <v>193.01</v>
      </c>
      <c r="M9" s="353">
        <v>205.7</v>
      </c>
      <c r="N9" s="278">
        <f t="shared" si="0"/>
        <v>1949.92</v>
      </c>
    </row>
    <row r="10" spans="1:15" s="20" customFormat="1" ht="20.100000000000001" customHeight="1" x14ac:dyDescent="0.3">
      <c r="A10" s="115" t="s">
        <v>165</v>
      </c>
      <c r="B10" s="352">
        <v>0</v>
      </c>
      <c r="C10" s="352">
        <v>0</v>
      </c>
      <c r="D10" s="352">
        <v>0</v>
      </c>
      <c r="E10" s="352">
        <v>8</v>
      </c>
      <c r="F10" s="352">
        <v>40</v>
      </c>
      <c r="G10" s="352">
        <v>42</v>
      </c>
      <c r="H10" s="357">
        <v>49</v>
      </c>
      <c r="I10" s="357">
        <v>20</v>
      </c>
      <c r="J10" s="353">
        <v>18</v>
      </c>
      <c r="K10" s="353">
        <v>0</v>
      </c>
      <c r="L10" s="353">
        <v>0</v>
      </c>
      <c r="M10" s="353">
        <v>0</v>
      </c>
      <c r="N10" s="278">
        <f t="shared" si="0"/>
        <v>177</v>
      </c>
    </row>
    <row r="11" spans="1:15" s="20" customFormat="1" ht="20.100000000000001" customHeight="1" x14ac:dyDescent="0.3">
      <c r="A11" s="115" t="s">
        <v>166</v>
      </c>
      <c r="B11" s="352">
        <v>0</v>
      </c>
      <c r="C11" s="352">
        <v>0</v>
      </c>
      <c r="D11" s="352">
        <v>0</v>
      </c>
      <c r="E11" s="352">
        <v>0</v>
      </c>
      <c r="F11" s="352">
        <v>0</v>
      </c>
      <c r="G11" s="352">
        <v>0</v>
      </c>
      <c r="H11" s="357">
        <v>0</v>
      </c>
      <c r="I11" s="357">
        <v>0</v>
      </c>
      <c r="J11" s="353">
        <v>0</v>
      </c>
      <c r="K11" s="353">
        <v>40.840000000000003</v>
      </c>
      <c r="L11" s="353">
        <v>34.4</v>
      </c>
      <c r="M11" s="353">
        <v>26.33</v>
      </c>
      <c r="N11" s="278">
        <f t="shared" si="0"/>
        <v>101.57000000000001</v>
      </c>
    </row>
    <row r="12" spans="1:15" s="20" customFormat="1" ht="20.100000000000001" customHeight="1" x14ac:dyDescent="0.3">
      <c r="A12" s="115" t="s">
        <v>167</v>
      </c>
      <c r="B12" s="352">
        <v>0</v>
      </c>
      <c r="C12" s="352">
        <v>0</v>
      </c>
      <c r="D12" s="352">
        <v>0</v>
      </c>
      <c r="E12" s="352">
        <v>0</v>
      </c>
      <c r="F12" s="352">
        <v>0</v>
      </c>
      <c r="G12" s="352">
        <v>0</v>
      </c>
      <c r="H12" s="357">
        <v>0</v>
      </c>
      <c r="I12" s="357">
        <v>0</v>
      </c>
      <c r="J12" s="353">
        <v>0</v>
      </c>
      <c r="K12" s="353">
        <v>0</v>
      </c>
      <c r="L12" s="353">
        <v>0</v>
      </c>
      <c r="M12" s="353">
        <v>0</v>
      </c>
      <c r="N12" s="278">
        <f t="shared" si="0"/>
        <v>0</v>
      </c>
    </row>
    <row r="13" spans="1:15" s="20" customFormat="1" ht="20.100000000000001" customHeight="1" x14ac:dyDescent="0.3">
      <c r="A13" s="115" t="s">
        <v>168</v>
      </c>
      <c r="B13" s="352">
        <v>25.64</v>
      </c>
      <c r="C13" s="352">
        <v>51.71</v>
      </c>
      <c r="D13" s="352">
        <v>77.510000000000005</v>
      </c>
      <c r="E13" s="352">
        <v>77.510000000000005</v>
      </c>
      <c r="F13" s="352">
        <v>53.08</v>
      </c>
      <c r="G13" s="352">
        <v>54.07</v>
      </c>
      <c r="H13" s="357">
        <v>106.75</v>
      </c>
      <c r="I13" s="357">
        <v>80.08</v>
      </c>
      <c r="J13" s="353">
        <v>40.14</v>
      </c>
      <c r="K13" s="353">
        <v>0</v>
      </c>
      <c r="L13" s="353">
        <v>0</v>
      </c>
      <c r="M13" s="353">
        <v>0</v>
      </c>
      <c r="N13" s="278">
        <f t="shared" si="0"/>
        <v>566.49</v>
      </c>
    </row>
    <row r="14" spans="1:15" s="20" customFormat="1" ht="20.100000000000001" customHeight="1" x14ac:dyDescent="0.3">
      <c r="A14" s="115" t="s">
        <v>169</v>
      </c>
      <c r="B14" s="352">
        <v>115536.33000000006</v>
      </c>
      <c r="C14" s="352">
        <v>104081.02000000003</v>
      </c>
      <c r="D14" s="352">
        <v>114665.00999999997</v>
      </c>
      <c r="E14" s="352">
        <v>109343.45000000004</v>
      </c>
      <c r="F14" s="352">
        <v>106857.42</v>
      </c>
      <c r="G14" s="352">
        <v>105256.01000000001</v>
      </c>
      <c r="H14" s="357">
        <v>109760.23999999996</v>
      </c>
      <c r="I14" s="357">
        <v>106075.14000000004</v>
      </c>
      <c r="J14" s="353">
        <v>102758.92000000004</v>
      </c>
      <c r="K14" s="353">
        <v>114304.95999999998</v>
      </c>
      <c r="L14" s="353">
        <v>108263.70000000001</v>
      </c>
      <c r="M14" s="353">
        <v>114484.43000000007</v>
      </c>
      <c r="N14" s="278">
        <f t="shared" si="0"/>
        <v>1311386.6300000004</v>
      </c>
    </row>
    <row r="15" spans="1:15" s="20" customFormat="1" ht="20.100000000000001" customHeight="1" x14ac:dyDescent="0.3">
      <c r="A15" s="115" t="s">
        <v>304</v>
      </c>
      <c r="B15" s="352">
        <v>49378.399999999994</v>
      </c>
      <c r="C15" s="352">
        <v>45381.459999999977</v>
      </c>
      <c r="D15" s="352">
        <v>49560.930000000008</v>
      </c>
      <c r="E15" s="352">
        <v>48435.880000000012</v>
      </c>
      <c r="F15" s="352">
        <v>47588.439999999988</v>
      </c>
      <c r="G15" s="352">
        <v>45126.570000000014</v>
      </c>
      <c r="H15" s="357">
        <v>47229.899999999994</v>
      </c>
      <c r="I15" s="357">
        <v>46628.71</v>
      </c>
      <c r="J15" s="353">
        <v>46169.75999999998</v>
      </c>
      <c r="K15" s="353">
        <v>51297.859999999986</v>
      </c>
      <c r="L15" s="353">
        <v>48990.750000000015</v>
      </c>
      <c r="M15" s="353">
        <v>50881.529999999984</v>
      </c>
      <c r="N15" s="278">
        <f t="shared" si="0"/>
        <v>576670.18999999994</v>
      </c>
    </row>
    <row r="16" spans="1:15" s="20" customFormat="1" ht="20.100000000000001" customHeight="1" x14ac:dyDescent="0.3">
      <c r="A16" s="115" t="s">
        <v>305</v>
      </c>
      <c r="B16" s="352">
        <v>0</v>
      </c>
      <c r="C16" s="352">
        <v>0</v>
      </c>
      <c r="D16" s="352">
        <v>0</v>
      </c>
      <c r="E16" s="352">
        <v>0</v>
      </c>
      <c r="F16" s="352">
        <v>0</v>
      </c>
      <c r="G16" s="352">
        <v>0</v>
      </c>
      <c r="H16" s="357">
        <v>0</v>
      </c>
      <c r="I16" s="357">
        <v>0</v>
      </c>
      <c r="J16" s="353">
        <v>0</v>
      </c>
      <c r="K16" s="353">
        <v>0</v>
      </c>
      <c r="L16" s="353">
        <v>0</v>
      </c>
      <c r="M16" s="353">
        <v>0</v>
      </c>
      <c r="N16" s="278">
        <f t="shared" si="0"/>
        <v>0</v>
      </c>
    </row>
    <row r="17" spans="1:16" s="20" customFormat="1" ht="20.100000000000001" customHeight="1" x14ac:dyDescent="0.3">
      <c r="A17" s="115" t="s">
        <v>175</v>
      </c>
      <c r="B17" s="352">
        <v>77.260000000000005</v>
      </c>
      <c r="C17" s="352">
        <v>68.16</v>
      </c>
      <c r="D17" s="352">
        <v>79.92</v>
      </c>
      <c r="E17" s="352">
        <v>87.06</v>
      </c>
      <c r="F17" s="352">
        <v>209.20999999999998</v>
      </c>
      <c r="G17" s="352">
        <v>243.18</v>
      </c>
      <c r="H17" s="357">
        <v>255.70000000000002</v>
      </c>
      <c r="I17" s="357">
        <v>229.91</v>
      </c>
      <c r="J17" s="353">
        <v>218.6</v>
      </c>
      <c r="K17" s="353">
        <v>102.96000000000001</v>
      </c>
      <c r="L17" s="353">
        <v>59.7</v>
      </c>
      <c r="M17" s="353">
        <v>65.03</v>
      </c>
      <c r="N17" s="278">
        <f t="shared" si="0"/>
        <v>1696.69</v>
      </c>
    </row>
    <row r="18" spans="1:16" s="177" customFormat="1" ht="20.100000000000001" customHeight="1" x14ac:dyDescent="0.3">
      <c r="A18" s="176" t="s">
        <v>387</v>
      </c>
      <c r="B18" s="352">
        <v>0</v>
      </c>
      <c r="C18" s="352">
        <v>0</v>
      </c>
      <c r="D18" s="352">
        <v>0</v>
      </c>
      <c r="E18" s="352">
        <v>0</v>
      </c>
      <c r="F18" s="352">
        <v>0</v>
      </c>
      <c r="G18" s="352">
        <v>0</v>
      </c>
      <c r="H18" s="357">
        <v>0</v>
      </c>
      <c r="I18" s="357">
        <v>0</v>
      </c>
      <c r="J18" s="353">
        <v>0</v>
      </c>
      <c r="K18" s="353">
        <v>0</v>
      </c>
      <c r="L18" s="353">
        <v>0</v>
      </c>
      <c r="M18" s="353">
        <v>0</v>
      </c>
      <c r="N18" s="278">
        <f t="shared" si="0"/>
        <v>0</v>
      </c>
      <c r="P18" s="242"/>
    </row>
    <row r="19" spans="1:16" s="65" customFormat="1" ht="20.100000000000001" customHeight="1" x14ac:dyDescent="0.2">
      <c r="A19" s="196" t="s">
        <v>22</v>
      </c>
      <c r="B19" s="358">
        <f>SUM(B5:B18)</f>
        <v>165805.88000000006</v>
      </c>
      <c r="C19" s="358">
        <f t="shared" ref="C19:M19" si="1">SUM(C5:C18)</f>
        <v>150631.07</v>
      </c>
      <c r="D19" s="358">
        <f t="shared" si="1"/>
        <v>165083.57999999999</v>
      </c>
      <c r="E19" s="358">
        <f t="shared" si="1"/>
        <v>158620.63000000006</v>
      </c>
      <c r="F19" s="358">
        <f t="shared" si="1"/>
        <v>155251.71999999997</v>
      </c>
      <c r="G19" s="358">
        <f t="shared" si="1"/>
        <v>151274.62000000002</v>
      </c>
      <c r="H19" s="358">
        <f t="shared" si="1"/>
        <v>157896.97999999998</v>
      </c>
      <c r="I19" s="358">
        <f t="shared" si="1"/>
        <v>153675.22000000006</v>
      </c>
      <c r="J19" s="358">
        <f t="shared" si="1"/>
        <v>149730.45000000004</v>
      </c>
      <c r="K19" s="358">
        <f t="shared" si="1"/>
        <v>166312.64999999994</v>
      </c>
      <c r="L19" s="358">
        <f t="shared" si="1"/>
        <v>158057.40000000002</v>
      </c>
      <c r="M19" s="358">
        <f t="shared" si="1"/>
        <v>166182.67000000004</v>
      </c>
      <c r="N19" s="278">
        <f t="shared" ref="N19" si="2">SUM(B19:M19)</f>
        <v>1898522.8699999996</v>
      </c>
    </row>
    <row r="20" spans="1:16" x14ac:dyDescent="0.25">
      <c r="A20" s="127"/>
      <c r="B20" s="118"/>
      <c r="C20" s="118"/>
      <c r="D20" s="118"/>
      <c r="E20" s="118"/>
      <c r="F20" s="118">
        <v>0</v>
      </c>
      <c r="G20" s="118"/>
      <c r="H20" s="118"/>
      <c r="I20" s="118"/>
      <c r="J20" s="118"/>
      <c r="K20" s="118"/>
      <c r="L20" s="118"/>
      <c r="M20" s="118"/>
      <c r="N20" s="118"/>
      <c r="O20" s="20"/>
    </row>
    <row r="21" spans="1:16" x14ac:dyDescent="0.25">
      <c r="A21" s="40" t="s">
        <v>103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6" x14ac:dyDescent="0.25">
      <c r="A22" s="359"/>
      <c r="B22" s="359"/>
      <c r="C22" s="360"/>
      <c r="D22" s="359"/>
      <c r="E22" s="360"/>
      <c r="F22" s="359"/>
    </row>
    <row r="23" spans="1:16" x14ac:dyDescent="0.25">
      <c r="A23" s="359"/>
      <c r="B23" s="359"/>
      <c r="C23" s="360"/>
      <c r="D23" s="359"/>
      <c r="E23" s="360"/>
      <c r="F23" s="359"/>
    </row>
    <row r="24" spans="1:16" x14ac:dyDescent="0.25">
      <c r="A24" s="359"/>
      <c r="B24" s="359"/>
      <c r="C24" s="360"/>
      <c r="D24" s="359"/>
      <c r="E24" s="360"/>
      <c r="F24" s="359"/>
    </row>
    <row r="25" spans="1:16" x14ac:dyDescent="0.25">
      <c r="A25" s="359"/>
      <c r="B25" s="359"/>
      <c r="C25" s="360"/>
      <c r="D25" s="359"/>
      <c r="E25" s="360"/>
      <c r="F25" s="359"/>
    </row>
    <row r="26" spans="1:16" x14ac:dyDescent="0.25">
      <c r="A26" s="359"/>
      <c r="B26" s="359"/>
      <c r="C26" s="360"/>
      <c r="D26" s="359"/>
      <c r="E26" s="360"/>
      <c r="F26" s="359"/>
    </row>
    <row r="27" spans="1:16" x14ac:dyDescent="0.25">
      <c r="A27" s="359"/>
      <c r="B27" s="359"/>
      <c r="C27" s="360"/>
      <c r="D27" s="359"/>
      <c r="E27" s="360"/>
      <c r="F27" s="359"/>
    </row>
    <row r="28" spans="1:16" x14ac:dyDescent="0.25">
      <c r="A28" s="359"/>
      <c r="B28" s="359"/>
      <c r="C28" s="360"/>
      <c r="D28" s="359"/>
      <c r="E28" s="360"/>
      <c r="F28" s="359"/>
    </row>
    <row r="29" spans="1:16" x14ac:dyDescent="0.25">
      <c r="A29" s="359"/>
      <c r="B29" s="359"/>
      <c r="C29" s="360"/>
      <c r="D29" s="359"/>
      <c r="E29" s="360"/>
      <c r="F29" s="359"/>
    </row>
    <row r="30" spans="1:16" x14ac:dyDescent="0.25">
      <c r="A30" s="359"/>
      <c r="B30" s="359"/>
      <c r="C30" s="360"/>
      <c r="D30" s="359"/>
      <c r="E30" s="360"/>
      <c r="F30" s="359"/>
    </row>
    <row r="31" spans="1:16" x14ac:dyDescent="0.25">
      <c r="A31" s="359"/>
      <c r="B31" s="359"/>
      <c r="C31" s="360"/>
      <c r="D31" s="359"/>
      <c r="E31" s="360"/>
      <c r="F31" s="359"/>
    </row>
    <row r="32" spans="1:16" x14ac:dyDescent="0.25">
      <c r="A32" s="359"/>
      <c r="B32" s="359"/>
      <c r="C32" s="360"/>
      <c r="D32" s="359"/>
      <c r="E32" s="360"/>
      <c r="F32" s="359"/>
    </row>
    <row r="33" spans="1:6" x14ac:dyDescent="0.25">
      <c r="A33" s="359"/>
      <c r="B33" s="359"/>
      <c r="C33" s="360"/>
      <c r="D33" s="359"/>
      <c r="E33" s="360"/>
      <c r="F33" s="359"/>
    </row>
    <row r="34" spans="1:6" x14ac:dyDescent="0.25">
      <c r="A34" s="359"/>
      <c r="B34" s="359"/>
      <c r="C34" s="360"/>
      <c r="D34" s="359"/>
      <c r="E34" s="360"/>
      <c r="F34" s="359"/>
    </row>
    <row r="35" spans="1:6" x14ac:dyDescent="0.25">
      <c r="A35" s="359"/>
      <c r="B35" s="359"/>
      <c r="C35" s="360"/>
      <c r="D35" s="359"/>
      <c r="E35" s="360"/>
      <c r="F35" s="359"/>
    </row>
    <row r="36" spans="1:6" x14ac:dyDescent="0.25">
      <c r="A36" s="359"/>
      <c r="B36" s="359"/>
      <c r="C36" s="360"/>
      <c r="D36" s="359"/>
      <c r="E36" s="360"/>
      <c r="F36" s="359"/>
    </row>
    <row r="37" spans="1:6" x14ac:dyDescent="0.25">
      <c r="A37" s="359"/>
      <c r="B37" s="359"/>
      <c r="C37" s="360"/>
      <c r="D37" s="359"/>
      <c r="E37" s="360"/>
      <c r="F37" s="359"/>
    </row>
    <row r="38" spans="1:6" x14ac:dyDescent="0.25">
      <c r="A38" s="359"/>
      <c r="B38" s="359"/>
      <c r="C38" s="360"/>
      <c r="D38" s="359"/>
      <c r="E38" s="360"/>
      <c r="F38" s="359"/>
    </row>
    <row r="39" spans="1:6" x14ac:dyDescent="0.25">
      <c r="A39" s="359"/>
      <c r="B39" s="359"/>
      <c r="C39" s="360"/>
      <c r="D39" s="359"/>
      <c r="E39" s="360"/>
      <c r="F39" s="359"/>
    </row>
    <row r="40" spans="1:6" x14ac:dyDescent="0.25">
      <c r="A40" s="359"/>
      <c r="B40" s="359"/>
      <c r="C40" s="360"/>
      <c r="D40" s="359"/>
      <c r="E40" s="360"/>
      <c r="F40" s="359"/>
    </row>
    <row r="41" spans="1:6" x14ac:dyDescent="0.25">
      <c r="A41" s="359"/>
      <c r="B41" s="359"/>
      <c r="C41" s="360"/>
      <c r="D41" s="359"/>
      <c r="E41" s="360"/>
      <c r="F41" s="359"/>
    </row>
    <row r="42" spans="1:6" x14ac:dyDescent="0.25">
      <c r="A42" s="359"/>
      <c r="B42" s="359"/>
      <c r="C42" s="360"/>
      <c r="D42" s="359"/>
      <c r="E42" s="360"/>
      <c r="F42" s="359"/>
    </row>
    <row r="43" spans="1:6" x14ac:dyDescent="0.25">
      <c r="A43" s="359"/>
      <c r="B43" s="359"/>
      <c r="C43" s="360"/>
      <c r="D43" s="359"/>
      <c r="E43" s="360"/>
      <c r="F43" s="359"/>
    </row>
    <row r="44" spans="1:6" x14ac:dyDescent="0.25">
      <c r="A44" s="359"/>
      <c r="B44" s="359"/>
      <c r="C44" s="360"/>
      <c r="D44" s="359"/>
      <c r="E44" s="360"/>
      <c r="F44" s="359"/>
    </row>
    <row r="45" spans="1:6" x14ac:dyDescent="0.25">
      <c r="A45" s="359"/>
      <c r="B45" s="359"/>
      <c r="C45" s="360"/>
      <c r="D45" s="359"/>
      <c r="E45" s="360"/>
      <c r="F45" s="359"/>
    </row>
    <row r="46" spans="1:6" x14ac:dyDescent="0.25">
      <c r="A46" s="359"/>
      <c r="B46" s="359"/>
      <c r="C46" s="360"/>
      <c r="D46" s="359"/>
      <c r="E46" s="360"/>
      <c r="F46" s="359"/>
    </row>
    <row r="47" spans="1:6" x14ac:dyDescent="0.25">
      <c r="A47" s="359"/>
      <c r="B47" s="359"/>
      <c r="C47" s="360"/>
      <c r="D47" s="359"/>
      <c r="E47" s="360"/>
      <c r="F47" s="359"/>
    </row>
    <row r="48" spans="1:6" x14ac:dyDescent="0.25">
      <c r="A48" s="359"/>
      <c r="B48" s="359"/>
      <c r="C48" s="360"/>
      <c r="D48" s="359"/>
      <c r="E48" s="360"/>
      <c r="F48" s="359"/>
    </row>
    <row r="49" spans="1:6" x14ac:dyDescent="0.25">
      <c r="A49" s="359"/>
      <c r="B49" s="359"/>
      <c r="C49" s="360"/>
      <c r="D49" s="359"/>
      <c r="E49" s="360"/>
      <c r="F49" s="359"/>
    </row>
    <row r="50" spans="1:6" x14ac:dyDescent="0.25">
      <c r="A50" s="359"/>
      <c r="B50" s="359"/>
      <c r="C50" s="360"/>
      <c r="D50" s="359"/>
      <c r="E50" s="360"/>
      <c r="F50" s="359"/>
    </row>
    <row r="51" spans="1:6" x14ac:dyDescent="0.25">
      <c r="A51" s="359"/>
      <c r="B51" s="359"/>
      <c r="C51" s="360"/>
      <c r="D51" s="359"/>
      <c r="E51" s="360"/>
      <c r="F51" s="359"/>
    </row>
    <row r="52" spans="1:6" x14ac:dyDescent="0.25">
      <c r="A52" s="359"/>
      <c r="B52" s="359"/>
      <c r="C52" s="360"/>
      <c r="D52" s="359"/>
      <c r="E52" s="360"/>
      <c r="F52" s="359"/>
    </row>
    <row r="53" spans="1:6" x14ac:dyDescent="0.25">
      <c r="A53" s="359"/>
      <c r="B53" s="359"/>
      <c r="C53" s="360"/>
      <c r="D53" s="359"/>
      <c r="E53" s="360"/>
      <c r="F53" s="359"/>
    </row>
    <row r="54" spans="1:6" x14ac:dyDescent="0.25">
      <c r="A54" s="359"/>
      <c r="B54" s="359"/>
      <c r="C54" s="360"/>
      <c r="D54" s="359"/>
      <c r="E54" s="360"/>
      <c r="F54" s="359"/>
    </row>
    <row r="55" spans="1:6" x14ac:dyDescent="0.25">
      <c r="A55" s="359"/>
      <c r="B55" s="359"/>
      <c r="C55" s="360"/>
      <c r="D55" s="359"/>
      <c r="E55" s="360"/>
      <c r="F55" s="359"/>
    </row>
    <row r="56" spans="1:6" x14ac:dyDescent="0.25">
      <c r="A56" s="359"/>
      <c r="B56" s="359"/>
      <c r="C56" s="360"/>
      <c r="D56" s="359"/>
      <c r="E56" s="360"/>
      <c r="F56" s="359"/>
    </row>
    <row r="57" spans="1:6" x14ac:dyDescent="0.25">
      <c r="A57" s="359"/>
      <c r="B57" s="359"/>
      <c r="C57" s="360"/>
      <c r="D57" s="359"/>
      <c r="E57" s="360"/>
      <c r="F57" s="359"/>
    </row>
    <row r="58" spans="1:6" x14ac:dyDescent="0.25">
      <c r="A58" s="359"/>
      <c r="B58" s="359"/>
      <c r="C58" s="360"/>
      <c r="D58" s="359"/>
      <c r="E58" s="360"/>
      <c r="F58" s="359"/>
    </row>
    <row r="59" spans="1:6" x14ac:dyDescent="0.25">
      <c r="A59" s="359"/>
      <c r="B59" s="359"/>
      <c r="C59" s="360"/>
      <c r="D59" s="359"/>
      <c r="E59" s="360"/>
      <c r="F59" s="359"/>
    </row>
    <row r="60" spans="1:6" x14ac:dyDescent="0.25">
      <c r="A60" s="359"/>
      <c r="B60" s="359"/>
      <c r="C60" s="360"/>
      <c r="D60" s="359"/>
      <c r="E60" s="360"/>
      <c r="F60" s="359"/>
    </row>
    <row r="61" spans="1:6" x14ac:dyDescent="0.25">
      <c r="A61" s="359"/>
      <c r="B61" s="359"/>
      <c r="C61" s="360"/>
      <c r="D61" s="359"/>
      <c r="E61" s="360"/>
      <c r="F61" s="359"/>
    </row>
    <row r="62" spans="1:6" x14ac:dyDescent="0.25">
      <c r="A62" s="359"/>
      <c r="B62" s="359"/>
      <c r="C62" s="360"/>
      <c r="D62" s="359"/>
      <c r="E62" s="360"/>
      <c r="F62" s="359"/>
    </row>
    <row r="63" spans="1:6" x14ac:dyDescent="0.25">
      <c r="A63" s="359"/>
      <c r="B63" s="359"/>
      <c r="C63" s="360"/>
      <c r="D63" s="359"/>
      <c r="E63" s="360"/>
      <c r="F63" s="359"/>
    </row>
    <row r="64" spans="1:6" x14ac:dyDescent="0.25">
      <c r="A64" s="359"/>
      <c r="B64" s="359"/>
      <c r="C64" s="360"/>
      <c r="D64" s="359"/>
      <c r="E64" s="360"/>
      <c r="F64" s="359"/>
    </row>
    <row r="65" spans="1:6" x14ac:dyDescent="0.25">
      <c r="A65" s="359"/>
      <c r="B65" s="359"/>
      <c r="C65" s="360"/>
      <c r="D65" s="359"/>
      <c r="E65" s="360"/>
      <c r="F65" s="359"/>
    </row>
    <row r="66" spans="1:6" x14ac:dyDescent="0.25">
      <c r="A66" s="359"/>
      <c r="B66" s="359"/>
      <c r="C66" s="360"/>
      <c r="D66" s="359"/>
      <c r="E66" s="360"/>
      <c r="F66" s="359"/>
    </row>
    <row r="67" spans="1:6" x14ac:dyDescent="0.25">
      <c r="A67" s="359"/>
      <c r="B67" s="359"/>
      <c r="C67" s="360"/>
      <c r="D67" s="359"/>
      <c r="E67" s="360"/>
      <c r="F67" s="359"/>
    </row>
    <row r="68" spans="1:6" x14ac:dyDescent="0.25">
      <c r="A68" s="359"/>
      <c r="B68" s="359"/>
      <c r="C68" s="360"/>
      <c r="D68" s="359"/>
      <c r="E68" s="360"/>
      <c r="F68" s="359"/>
    </row>
    <row r="69" spans="1:6" x14ac:dyDescent="0.25">
      <c r="A69" s="359"/>
      <c r="B69" s="359"/>
      <c r="C69" s="360"/>
      <c r="D69" s="359"/>
      <c r="E69" s="360"/>
      <c r="F69" s="359"/>
    </row>
    <row r="70" spans="1:6" x14ac:dyDescent="0.25">
      <c r="A70" s="359"/>
      <c r="B70" s="359"/>
      <c r="C70" s="360"/>
      <c r="D70" s="359"/>
      <c r="E70" s="360"/>
      <c r="F70" s="359"/>
    </row>
    <row r="71" spans="1:6" x14ac:dyDescent="0.25">
      <c r="A71" s="359"/>
      <c r="B71" s="359"/>
      <c r="C71" s="360"/>
      <c r="D71" s="359"/>
      <c r="E71" s="360"/>
      <c r="F71" s="359"/>
    </row>
    <row r="72" spans="1:6" x14ac:dyDescent="0.25">
      <c r="A72" s="359"/>
      <c r="B72" s="359"/>
      <c r="C72" s="360"/>
      <c r="D72" s="359"/>
      <c r="E72" s="360"/>
      <c r="F72" s="359"/>
    </row>
    <row r="73" spans="1:6" x14ac:dyDescent="0.25">
      <c r="A73" s="359"/>
      <c r="B73" s="359"/>
      <c r="C73" s="360"/>
      <c r="D73" s="359"/>
      <c r="E73" s="360"/>
      <c r="F73" s="359"/>
    </row>
    <row r="74" spans="1:6" x14ac:dyDescent="0.25">
      <c r="A74" s="359"/>
      <c r="B74" s="359"/>
      <c r="C74" s="360"/>
      <c r="D74" s="359"/>
      <c r="E74" s="360"/>
      <c r="F74" s="359"/>
    </row>
    <row r="75" spans="1:6" x14ac:dyDescent="0.25">
      <c r="A75" s="359"/>
      <c r="B75" s="359"/>
      <c r="C75" s="360"/>
      <c r="D75" s="359"/>
      <c r="E75" s="360"/>
      <c r="F75" s="359"/>
    </row>
    <row r="76" spans="1:6" x14ac:dyDescent="0.25">
      <c r="A76" s="359"/>
      <c r="B76" s="359"/>
      <c r="C76" s="360"/>
      <c r="D76" s="359"/>
      <c r="E76" s="360"/>
      <c r="F76" s="359"/>
    </row>
    <row r="77" spans="1:6" x14ac:dyDescent="0.25">
      <c r="A77" s="359"/>
      <c r="B77" s="359"/>
      <c r="C77" s="360"/>
      <c r="D77" s="359"/>
      <c r="E77" s="360"/>
      <c r="F77" s="359"/>
    </row>
    <row r="78" spans="1:6" x14ac:dyDescent="0.25">
      <c r="A78" s="359"/>
      <c r="B78" s="359"/>
      <c r="C78" s="360"/>
      <c r="D78" s="359"/>
      <c r="E78" s="360"/>
      <c r="F78" s="359"/>
    </row>
    <row r="79" spans="1:6" x14ac:dyDescent="0.25">
      <c r="A79" s="359"/>
      <c r="B79" s="359"/>
      <c r="C79" s="360"/>
      <c r="D79" s="359"/>
      <c r="E79" s="360"/>
      <c r="F79" s="359"/>
    </row>
    <row r="80" spans="1:6" x14ac:dyDescent="0.25">
      <c r="A80" s="359"/>
      <c r="B80" s="359"/>
      <c r="C80" s="360"/>
      <c r="D80" s="359"/>
      <c r="E80" s="360"/>
      <c r="F80" s="359"/>
    </row>
    <row r="81" spans="1:6" x14ac:dyDescent="0.25">
      <c r="A81" s="359"/>
      <c r="B81" s="359"/>
      <c r="C81" s="360"/>
      <c r="D81" s="359"/>
      <c r="E81" s="360"/>
      <c r="F81" s="359"/>
    </row>
    <row r="82" spans="1:6" x14ac:dyDescent="0.25">
      <c r="A82" s="359"/>
      <c r="B82" s="359"/>
      <c r="C82" s="360"/>
      <c r="D82" s="359"/>
      <c r="E82" s="360"/>
      <c r="F82" s="359"/>
    </row>
    <row r="83" spans="1:6" x14ac:dyDescent="0.25">
      <c r="A83" s="359"/>
      <c r="B83" s="359"/>
      <c r="C83" s="360"/>
      <c r="D83" s="359"/>
      <c r="E83" s="360"/>
      <c r="F83" s="359"/>
    </row>
    <row r="84" spans="1:6" x14ac:dyDescent="0.25">
      <c r="A84" s="359"/>
      <c r="B84" s="359"/>
      <c r="C84" s="360"/>
      <c r="D84" s="359"/>
      <c r="E84" s="360"/>
      <c r="F84" s="359"/>
    </row>
    <row r="85" spans="1:6" x14ac:dyDescent="0.25">
      <c r="A85" s="359"/>
      <c r="B85" s="359"/>
      <c r="C85" s="360"/>
      <c r="D85" s="359"/>
      <c r="E85" s="360"/>
      <c r="F85" s="359"/>
    </row>
    <row r="86" spans="1:6" x14ac:dyDescent="0.25">
      <c r="A86" s="359"/>
      <c r="B86" s="359"/>
      <c r="C86" s="360"/>
      <c r="D86" s="359"/>
      <c r="E86" s="360"/>
      <c r="F86" s="359"/>
    </row>
    <row r="87" spans="1:6" x14ac:dyDescent="0.25">
      <c r="A87" s="359"/>
      <c r="B87" s="359"/>
      <c r="C87" s="360"/>
      <c r="D87" s="359"/>
      <c r="E87" s="360"/>
      <c r="F87" s="359"/>
    </row>
    <row r="88" spans="1:6" x14ac:dyDescent="0.25">
      <c r="A88" s="359"/>
      <c r="B88" s="359"/>
      <c r="C88" s="360"/>
      <c r="D88" s="359"/>
      <c r="E88" s="360"/>
      <c r="F88" s="359"/>
    </row>
    <row r="89" spans="1:6" x14ac:dyDescent="0.25">
      <c r="A89" s="359"/>
      <c r="B89" s="359"/>
      <c r="C89" s="360"/>
      <c r="D89" s="359"/>
      <c r="E89" s="360"/>
      <c r="F89" s="359"/>
    </row>
    <row r="90" spans="1:6" x14ac:dyDescent="0.25">
      <c r="A90" s="359"/>
      <c r="B90" s="359"/>
      <c r="C90" s="360"/>
      <c r="D90" s="359"/>
      <c r="E90" s="360"/>
      <c r="F90" s="359"/>
    </row>
    <row r="91" spans="1:6" x14ac:dyDescent="0.25">
      <c r="A91" s="359"/>
      <c r="B91" s="359"/>
      <c r="C91" s="360"/>
      <c r="D91" s="359"/>
      <c r="E91" s="360"/>
      <c r="F91" s="359"/>
    </row>
    <row r="92" spans="1:6" x14ac:dyDescent="0.25">
      <c r="A92" s="359"/>
      <c r="B92" s="359"/>
      <c r="C92" s="360"/>
      <c r="D92" s="359"/>
      <c r="E92" s="360"/>
      <c r="F92" s="359"/>
    </row>
    <row r="93" spans="1:6" x14ac:dyDescent="0.25">
      <c r="A93" s="359"/>
      <c r="B93" s="359"/>
      <c r="C93" s="360"/>
      <c r="D93" s="359"/>
      <c r="E93" s="360"/>
      <c r="F93" s="359"/>
    </row>
    <row r="94" spans="1:6" x14ac:dyDescent="0.25">
      <c r="A94" s="359"/>
      <c r="B94" s="359"/>
      <c r="C94" s="360"/>
      <c r="D94" s="359"/>
      <c r="E94" s="360"/>
      <c r="F94" s="359"/>
    </row>
    <row r="95" spans="1:6" x14ac:dyDescent="0.25">
      <c r="A95" s="359"/>
      <c r="B95" s="359"/>
      <c r="C95" s="360"/>
      <c r="D95" s="359"/>
      <c r="E95" s="360"/>
      <c r="F95" s="359"/>
    </row>
    <row r="96" spans="1:6" x14ac:dyDescent="0.25">
      <c r="A96" s="359"/>
      <c r="B96" s="359"/>
      <c r="C96" s="360"/>
      <c r="D96" s="359"/>
      <c r="E96" s="360"/>
      <c r="F96" s="359"/>
    </row>
    <row r="97" spans="1:6" x14ac:dyDescent="0.25">
      <c r="A97" s="359"/>
      <c r="B97" s="359"/>
      <c r="C97" s="360"/>
      <c r="D97" s="359"/>
      <c r="E97" s="360"/>
      <c r="F97" s="359"/>
    </row>
    <row r="98" spans="1:6" x14ac:dyDescent="0.25">
      <c r="A98" s="359"/>
      <c r="B98" s="359"/>
      <c r="C98" s="360"/>
      <c r="D98" s="359"/>
      <c r="E98" s="360"/>
      <c r="F98" s="359"/>
    </row>
    <row r="99" spans="1:6" x14ac:dyDescent="0.25">
      <c r="A99" s="359"/>
      <c r="B99" s="359"/>
      <c r="C99" s="360"/>
      <c r="D99" s="359"/>
      <c r="E99" s="360"/>
      <c r="F99" s="359"/>
    </row>
    <row r="100" spans="1:6" x14ac:dyDescent="0.25">
      <c r="A100" s="359"/>
      <c r="B100" s="359"/>
      <c r="C100" s="360"/>
      <c r="D100" s="359"/>
      <c r="E100" s="360"/>
      <c r="F100" s="359"/>
    </row>
    <row r="101" spans="1:6" x14ac:dyDescent="0.25">
      <c r="A101" s="359"/>
      <c r="B101" s="359"/>
      <c r="C101" s="360"/>
      <c r="D101" s="359"/>
      <c r="E101" s="360"/>
      <c r="F101" s="359"/>
    </row>
    <row r="102" spans="1:6" x14ac:dyDescent="0.25">
      <c r="A102" s="359"/>
      <c r="B102" s="359"/>
      <c r="C102" s="360"/>
      <c r="D102" s="359"/>
      <c r="E102" s="360"/>
      <c r="F102" s="359"/>
    </row>
    <row r="103" spans="1:6" x14ac:dyDescent="0.25">
      <c r="A103" s="359"/>
      <c r="B103" s="359"/>
      <c r="C103" s="360"/>
      <c r="D103" s="359"/>
      <c r="E103" s="360"/>
      <c r="F103" s="359"/>
    </row>
    <row r="104" spans="1:6" x14ac:dyDescent="0.25">
      <c r="A104" s="359"/>
      <c r="B104" s="359"/>
      <c r="C104" s="360"/>
      <c r="D104" s="359"/>
      <c r="E104" s="360"/>
      <c r="F104" s="359"/>
    </row>
    <row r="105" spans="1:6" x14ac:dyDescent="0.25">
      <c r="A105" s="359"/>
      <c r="B105" s="359"/>
      <c r="C105" s="360"/>
      <c r="D105" s="359"/>
      <c r="E105" s="360"/>
      <c r="F105" s="359"/>
    </row>
    <row r="106" spans="1:6" x14ac:dyDescent="0.25">
      <c r="A106" s="359"/>
      <c r="B106" s="359"/>
      <c r="C106" s="360"/>
      <c r="D106" s="359"/>
      <c r="E106" s="360"/>
      <c r="F106" s="359"/>
    </row>
    <row r="107" spans="1:6" x14ac:dyDescent="0.25">
      <c r="A107" s="359"/>
      <c r="B107" s="359"/>
      <c r="C107" s="360"/>
      <c r="D107" s="359"/>
      <c r="E107" s="360"/>
      <c r="F107" s="359"/>
    </row>
    <row r="108" spans="1:6" x14ac:dyDescent="0.25">
      <c r="A108" s="359"/>
      <c r="B108" s="359"/>
      <c r="C108" s="360"/>
      <c r="D108" s="359"/>
      <c r="E108" s="360"/>
      <c r="F108" s="359"/>
    </row>
    <row r="109" spans="1:6" x14ac:dyDescent="0.25">
      <c r="A109" s="359"/>
      <c r="B109" s="359"/>
      <c r="C109" s="360"/>
      <c r="D109" s="359"/>
      <c r="E109" s="360"/>
      <c r="F109" s="359"/>
    </row>
    <row r="110" spans="1:6" x14ac:dyDescent="0.25">
      <c r="A110" s="359"/>
      <c r="B110" s="359"/>
      <c r="C110" s="360"/>
      <c r="D110" s="359"/>
      <c r="E110" s="360"/>
      <c r="F110" s="359"/>
    </row>
    <row r="111" spans="1:6" x14ac:dyDescent="0.25">
      <c r="A111" s="359"/>
      <c r="B111" s="359"/>
      <c r="C111" s="360"/>
      <c r="D111" s="359"/>
      <c r="E111" s="360"/>
      <c r="F111" s="359"/>
    </row>
    <row r="112" spans="1:6" x14ac:dyDescent="0.25">
      <c r="A112" s="359"/>
      <c r="B112" s="359"/>
      <c r="C112" s="360"/>
      <c r="D112" s="359"/>
      <c r="E112" s="360"/>
      <c r="F112" s="359"/>
    </row>
    <row r="113" spans="1:6" x14ac:dyDescent="0.25">
      <c r="A113" s="359"/>
      <c r="B113" s="359"/>
      <c r="C113" s="360"/>
      <c r="D113" s="359"/>
      <c r="E113" s="360"/>
      <c r="F113" s="359"/>
    </row>
    <row r="114" spans="1:6" x14ac:dyDescent="0.25">
      <c r="A114" s="359"/>
      <c r="B114" s="359"/>
      <c r="C114" s="360"/>
      <c r="D114" s="359"/>
      <c r="E114" s="360"/>
      <c r="F114" s="359"/>
    </row>
    <row r="115" spans="1:6" x14ac:dyDescent="0.25">
      <c r="A115" s="359"/>
      <c r="B115" s="359"/>
      <c r="C115" s="360"/>
      <c r="D115" s="359"/>
      <c r="E115" s="360"/>
      <c r="F115" s="359"/>
    </row>
    <row r="116" spans="1:6" x14ac:dyDescent="0.25">
      <c r="A116" s="359"/>
      <c r="B116" s="359"/>
      <c r="C116" s="360"/>
      <c r="D116" s="359"/>
      <c r="E116" s="360"/>
      <c r="F116" s="359"/>
    </row>
    <row r="117" spans="1:6" x14ac:dyDescent="0.25">
      <c r="A117" s="359"/>
      <c r="B117" s="359"/>
      <c r="C117" s="360"/>
      <c r="D117" s="359"/>
      <c r="E117" s="360"/>
      <c r="F117" s="359"/>
    </row>
    <row r="118" spans="1:6" x14ac:dyDescent="0.25">
      <c r="A118" s="359"/>
      <c r="B118" s="359"/>
      <c r="C118" s="360"/>
      <c r="D118" s="359"/>
      <c r="E118" s="360"/>
      <c r="F118" s="359"/>
    </row>
    <row r="119" spans="1:6" x14ac:dyDescent="0.25">
      <c r="A119" s="359"/>
      <c r="B119" s="359"/>
      <c r="C119" s="360"/>
      <c r="D119" s="359"/>
      <c r="E119" s="360"/>
      <c r="F119" s="359"/>
    </row>
    <row r="120" spans="1:6" x14ac:dyDescent="0.25">
      <c r="A120" s="359"/>
      <c r="B120" s="359"/>
      <c r="C120" s="360"/>
      <c r="D120" s="359"/>
      <c r="E120" s="360"/>
      <c r="F120" s="359"/>
    </row>
    <row r="121" spans="1:6" x14ac:dyDescent="0.25">
      <c r="A121" s="359"/>
      <c r="B121" s="359"/>
      <c r="C121" s="360"/>
      <c r="D121" s="359"/>
      <c r="E121" s="360"/>
      <c r="F121" s="359"/>
    </row>
    <row r="122" spans="1:6" x14ac:dyDescent="0.25">
      <c r="A122" s="359"/>
      <c r="B122" s="359"/>
      <c r="C122" s="360"/>
      <c r="D122" s="359"/>
      <c r="E122" s="360"/>
      <c r="F122" s="359"/>
    </row>
    <row r="123" spans="1:6" x14ac:dyDescent="0.25">
      <c r="A123" s="359"/>
      <c r="B123" s="359"/>
      <c r="C123" s="360"/>
      <c r="D123" s="359"/>
      <c r="E123" s="360"/>
      <c r="F123" s="359"/>
    </row>
    <row r="124" spans="1:6" x14ac:dyDescent="0.25">
      <c r="A124" s="359"/>
      <c r="B124" s="359"/>
      <c r="C124" s="360"/>
      <c r="D124" s="359"/>
      <c r="E124" s="360"/>
      <c r="F124" s="359"/>
    </row>
    <row r="125" spans="1:6" x14ac:dyDescent="0.25">
      <c r="A125" s="359"/>
      <c r="B125" s="359"/>
      <c r="C125" s="360"/>
      <c r="D125" s="359"/>
      <c r="E125" s="360"/>
      <c r="F125" s="359"/>
    </row>
    <row r="126" spans="1:6" x14ac:dyDescent="0.25">
      <c r="A126" s="359"/>
      <c r="B126" s="359"/>
      <c r="C126" s="360"/>
      <c r="D126" s="359"/>
      <c r="E126" s="360"/>
      <c r="F126" s="359"/>
    </row>
    <row r="127" spans="1:6" x14ac:dyDescent="0.25">
      <c r="A127" s="359"/>
      <c r="B127" s="359"/>
      <c r="C127" s="360"/>
      <c r="D127" s="359"/>
      <c r="E127" s="360"/>
      <c r="F127" s="359"/>
    </row>
    <row r="128" spans="1:6" x14ac:dyDescent="0.25">
      <c r="A128" s="359"/>
      <c r="B128" s="359"/>
      <c r="C128" s="360"/>
      <c r="D128" s="359"/>
      <c r="E128" s="360"/>
      <c r="F128" s="359"/>
    </row>
    <row r="129" spans="1:6" x14ac:dyDescent="0.25">
      <c r="A129" s="359"/>
      <c r="B129" s="359"/>
      <c r="C129" s="360"/>
      <c r="D129" s="359"/>
      <c r="E129" s="360"/>
      <c r="F129" s="359"/>
    </row>
    <row r="130" spans="1:6" x14ac:dyDescent="0.25">
      <c r="A130" s="359"/>
      <c r="B130" s="359"/>
      <c r="C130" s="360"/>
      <c r="D130" s="359"/>
      <c r="E130" s="360"/>
      <c r="F130" s="359"/>
    </row>
    <row r="131" spans="1:6" x14ac:dyDescent="0.25">
      <c r="A131" s="359"/>
      <c r="B131" s="359"/>
      <c r="C131" s="360"/>
      <c r="D131" s="359"/>
      <c r="E131" s="360"/>
      <c r="F131" s="359"/>
    </row>
    <row r="132" spans="1:6" x14ac:dyDescent="0.25">
      <c r="A132" s="359"/>
      <c r="B132" s="359"/>
      <c r="C132" s="360"/>
      <c r="D132" s="359"/>
      <c r="E132" s="360"/>
      <c r="F132" s="359"/>
    </row>
    <row r="133" spans="1:6" x14ac:dyDescent="0.25">
      <c r="A133" s="359"/>
      <c r="B133" s="359"/>
      <c r="C133" s="360"/>
      <c r="D133" s="359"/>
      <c r="E133" s="360"/>
      <c r="F133" s="359"/>
    </row>
    <row r="134" spans="1:6" x14ac:dyDescent="0.25">
      <c r="A134" s="359"/>
      <c r="B134" s="359"/>
      <c r="C134" s="360"/>
      <c r="D134" s="359"/>
      <c r="E134" s="360"/>
      <c r="F134" s="359"/>
    </row>
    <row r="135" spans="1:6" x14ac:dyDescent="0.25">
      <c r="A135" s="359"/>
      <c r="B135" s="359"/>
      <c r="C135" s="360"/>
      <c r="D135" s="359"/>
      <c r="E135" s="360"/>
      <c r="F135" s="359"/>
    </row>
    <row r="136" spans="1:6" x14ac:dyDescent="0.25">
      <c r="A136" s="359"/>
      <c r="B136" s="359"/>
      <c r="C136" s="360"/>
      <c r="D136" s="359"/>
      <c r="E136" s="360"/>
      <c r="F136" s="359"/>
    </row>
    <row r="137" spans="1:6" x14ac:dyDescent="0.25">
      <c r="A137" s="359"/>
      <c r="B137" s="359"/>
      <c r="C137" s="360"/>
      <c r="D137" s="359"/>
      <c r="E137" s="360"/>
      <c r="F137" s="359"/>
    </row>
    <row r="138" spans="1:6" x14ac:dyDescent="0.25">
      <c r="A138" s="359"/>
      <c r="B138" s="359"/>
      <c r="C138" s="360"/>
      <c r="D138" s="359"/>
      <c r="E138" s="360"/>
      <c r="F138" s="359"/>
    </row>
    <row r="139" spans="1:6" x14ac:dyDescent="0.25">
      <c r="A139" s="359"/>
      <c r="B139" s="359"/>
      <c r="C139" s="360"/>
      <c r="D139" s="359"/>
      <c r="E139" s="360"/>
      <c r="F139" s="359"/>
    </row>
    <row r="140" spans="1:6" x14ac:dyDescent="0.25">
      <c r="A140" s="359"/>
      <c r="B140" s="359"/>
      <c r="C140" s="360"/>
      <c r="D140" s="359"/>
      <c r="E140" s="360"/>
      <c r="F140" s="359"/>
    </row>
    <row r="141" spans="1:6" x14ac:dyDescent="0.25">
      <c r="A141" s="359"/>
      <c r="B141" s="359"/>
      <c r="C141" s="360"/>
      <c r="D141" s="359"/>
      <c r="E141" s="360"/>
      <c r="F141" s="359"/>
    </row>
    <row r="142" spans="1:6" x14ac:dyDescent="0.25">
      <c r="A142" s="359"/>
      <c r="B142" s="359"/>
      <c r="C142" s="360"/>
      <c r="D142" s="359"/>
      <c r="E142" s="360"/>
      <c r="F142" s="359"/>
    </row>
    <row r="143" spans="1:6" x14ac:dyDescent="0.25">
      <c r="A143" s="359"/>
      <c r="B143" s="359"/>
      <c r="C143" s="360"/>
      <c r="D143" s="359"/>
      <c r="E143" s="360"/>
      <c r="F143" s="359"/>
    </row>
    <row r="144" spans="1:6" x14ac:dyDescent="0.25">
      <c r="A144" s="359"/>
      <c r="B144" s="359"/>
      <c r="C144" s="360"/>
      <c r="D144" s="359"/>
      <c r="E144" s="360"/>
      <c r="F144" s="359"/>
    </row>
    <row r="145" spans="1:6" x14ac:dyDescent="0.25">
      <c r="A145" s="359"/>
      <c r="B145" s="359"/>
      <c r="C145" s="360"/>
      <c r="D145" s="359"/>
      <c r="E145" s="360"/>
      <c r="F145" s="359"/>
    </row>
    <row r="146" spans="1:6" x14ac:dyDescent="0.25">
      <c r="A146" s="359"/>
      <c r="B146" s="359"/>
      <c r="C146" s="360"/>
      <c r="D146" s="359"/>
      <c r="E146" s="360"/>
      <c r="F146" s="359"/>
    </row>
    <row r="147" spans="1:6" x14ac:dyDescent="0.25">
      <c r="A147" s="359"/>
      <c r="B147" s="359"/>
      <c r="C147" s="360"/>
      <c r="D147" s="359"/>
      <c r="E147" s="360"/>
      <c r="F147" s="359"/>
    </row>
    <row r="148" spans="1:6" x14ac:dyDescent="0.25">
      <c r="A148" s="359"/>
      <c r="B148" s="359"/>
      <c r="C148" s="360"/>
      <c r="D148" s="359"/>
      <c r="E148" s="360"/>
      <c r="F148" s="359"/>
    </row>
    <row r="149" spans="1:6" x14ac:dyDescent="0.25">
      <c r="A149" s="359"/>
      <c r="B149" s="359"/>
      <c r="C149" s="360"/>
      <c r="D149" s="359"/>
      <c r="E149" s="360"/>
      <c r="F149" s="359"/>
    </row>
    <row r="150" spans="1:6" x14ac:dyDescent="0.25">
      <c r="A150" s="359"/>
      <c r="B150" s="359"/>
      <c r="C150" s="360"/>
      <c r="D150" s="359"/>
      <c r="E150" s="360"/>
      <c r="F150" s="359"/>
    </row>
    <row r="151" spans="1:6" x14ac:dyDescent="0.25">
      <c r="A151" s="359"/>
      <c r="B151" s="359"/>
      <c r="C151" s="360"/>
      <c r="D151" s="359"/>
      <c r="E151" s="360"/>
      <c r="F151" s="359"/>
    </row>
    <row r="152" spans="1:6" x14ac:dyDescent="0.25">
      <c r="A152" s="359"/>
      <c r="B152" s="359"/>
      <c r="C152" s="360"/>
      <c r="D152" s="359"/>
      <c r="E152" s="360"/>
      <c r="F152" s="359"/>
    </row>
    <row r="153" spans="1:6" x14ac:dyDescent="0.25">
      <c r="A153" s="359"/>
      <c r="B153" s="359"/>
      <c r="C153" s="360"/>
      <c r="D153" s="359"/>
      <c r="E153" s="360"/>
      <c r="F153" s="359"/>
    </row>
    <row r="154" spans="1:6" x14ac:dyDescent="0.25">
      <c r="A154" s="359"/>
      <c r="B154" s="359"/>
      <c r="C154" s="360"/>
      <c r="D154" s="359"/>
      <c r="E154" s="360"/>
      <c r="F154" s="359"/>
    </row>
    <row r="155" spans="1:6" x14ac:dyDescent="0.25">
      <c r="A155" s="359"/>
      <c r="B155" s="359"/>
      <c r="C155" s="360"/>
      <c r="D155" s="359"/>
      <c r="E155" s="360"/>
      <c r="F155" s="359"/>
    </row>
    <row r="156" spans="1:6" x14ac:dyDescent="0.25">
      <c r="A156" s="359"/>
      <c r="B156" s="359"/>
      <c r="C156" s="360"/>
      <c r="D156" s="359"/>
      <c r="E156" s="360"/>
      <c r="F156" s="359"/>
    </row>
    <row r="157" spans="1:6" x14ac:dyDescent="0.25">
      <c r="A157" s="359"/>
      <c r="B157" s="359"/>
      <c r="C157" s="360"/>
      <c r="D157" s="359"/>
      <c r="E157" s="360"/>
      <c r="F157" s="359"/>
    </row>
    <row r="158" spans="1:6" x14ac:dyDescent="0.25">
      <c r="A158" s="359"/>
      <c r="B158" s="359"/>
      <c r="C158" s="360"/>
      <c r="D158" s="359"/>
      <c r="E158" s="360"/>
      <c r="F158" s="359"/>
    </row>
    <row r="159" spans="1:6" x14ac:dyDescent="0.25">
      <c r="A159" s="359"/>
      <c r="B159" s="359"/>
      <c r="C159" s="360"/>
      <c r="D159" s="359"/>
      <c r="E159" s="360"/>
      <c r="F159" s="359"/>
    </row>
    <row r="160" spans="1:6" x14ac:dyDescent="0.25">
      <c r="A160" s="359"/>
      <c r="B160" s="359"/>
      <c r="C160" s="360"/>
      <c r="D160" s="359"/>
      <c r="E160" s="360"/>
      <c r="F160" s="359"/>
    </row>
    <row r="161" spans="1:6" x14ac:dyDescent="0.25">
      <c r="A161" s="359"/>
      <c r="B161" s="359"/>
      <c r="C161" s="360"/>
      <c r="D161" s="359"/>
      <c r="E161" s="360"/>
      <c r="F161" s="359"/>
    </row>
    <row r="162" spans="1:6" x14ac:dyDescent="0.25">
      <c r="A162" s="359"/>
      <c r="B162" s="359"/>
      <c r="C162" s="360"/>
      <c r="D162" s="359"/>
      <c r="E162" s="360"/>
      <c r="F162" s="359"/>
    </row>
    <row r="163" spans="1:6" x14ac:dyDescent="0.25">
      <c r="A163" s="359"/>
      <c r="B163" s="359"/>
      <c r="C163" s="360"/>
      <c r="D163" s="359"/>
      <c r="E163" s="360"/>
      <c r="F163" s="359"/>
    </row>
    <row r="164" spans="1:6" x14ac:dyDescent="0.25">
      <c r="A164" s="359"/>
      <c r="B164" s="359"/>
      <c r="C164" s="360"/>
      <c r="D164" s="359"/>
      <c r="E164" s="360"/>
      <c r="F164" s="359"/>
    </row>
    <row r="165" spans="1:6" x14ac:dyDescent="0.25">
      <c r="A165" s="359"/>
      <c r="B165" s="359"/>
      <c r="C165" s="360"/>
      <c r="D165" s="359"/>
      <c r="E165" s="360"/>
      <c r="F165" s="359"/>
    </row>
    <row r="166" spans="1:6" x14ac:dyDescent="0.25">
      <c r="A166" s="359"/>
      <c r="B166" s="359"/>
      <c r="C166" s="360"/>
      <c r="D166" s="359"/>
      <c r="E166" s="360"/>
      <c r="F166" s="359"/>
    </row>
    <row r="167" spans="1:6" x14ac:dyDescent="0.25">
      <c r="A167" s="359"/>
      <c r="B167" s="359"/>
      <c r="C167" s="360"/>
      <c r="D167" s="359"/>
      <c r="E167" s="360"/>
      <c r="F167" s="359"/>
    </row>
    <row r="168" spans="1:6" x14ac:dyDescent="0.25">
      <c r="A168" s="359"/>
      <c r="B168" s="359"/>
      <c r="C168" s="360"/>
      <c r="D168" s="359"/>
      <c r="E168" s="360"/>
      <c r="F168" s="359"/>
    </row>
    <row r="169" spans="1:6" x14ac:dyDescent="0.25">
      <c r="A169" s="359"/>
      <c r="B169" s="359"/>
      <c r="C169" s="360"/>
      <c r="D169" s="359"/>
      <c r="E169" s="360"/>
      <c r="F169" s="359"/>
    </row>
    <row r="170" spans="1:6" x14ac:dyDescent="0.25">
      <c r="A170" s="359"/>
      <c r="B170" s="359"/>
      <c r="C170" s="360"/>
      <c r="D170" s="359"/>
      <c r="E170" s="360"/>
      <c r="F170" s="359"/>
    </row>
    <row r="171" spans="1:6" x14ac:dyDescent="0.25">
      <c r="A171" s="359"/>
      <c r="B171" s="359"/>
      <c r="C171" s="360"/>
      <c r="D171" s="359"/>
      <c r="E171" s="360"/>
      <c r="F171" s="359"/>
    </row>
    <row r="172" spans="1:6" x14ac:dyDescent="0.25">
      <c r="A172" s="359"/>
      <c r="B172" s="359"/>
      <c r="C172" s="360"/>
      <c r="D172" s="359"/>
      <c r="E172" s="360"/>
      <c r="F172" s="359"/>
    </row>
    <row r="173" spans="1:6" x14ac:dyDescent="0.25">
      <c r="A173" s="359"/>
      <c r="B173" s="359"/>
      <c r="C173" s="360"/>
      <c r="D173" s="359"/>
      <c r="E173" s="360"/>
      <c r="F173" s="359"/>
    </row>
    <row r="174" spans="1:6" x14ac:dyDescent="0.25">
      <c r="A174" s="359"/>
      <c r="B174" s="359"/>
      <c r="C174" s="360"/>
      <c r="D174" s="359"/>
      <c r="E174" s="360"/>
      <c r="F174" s="359"/>
    </row>
    <row r="175" spans="1:6" x14ac:dyDescent="0.25">
      <c r="A175" s="359"/>
      <c r="B175" s="359"/>
      <c r="C175" s="360"/>
      <c r="D175" s="359"/>
      <c r="E175" s="360"/>
      <c r="F175" s="359"/>
    </row>
    <row r="176" spans="1:6" x14ac:dyDescent="0.25">
      <c r="A176" s="359"/>
      <c r="B176" s="359"/>
      <c r="C176" s="360"/>
      <c r="D176" s="359"/>
      <c r="E176" s="360"/>
      <c r="F176" s="359"/>
    </row>
    <row r="177" spans="1:6" x14ac:dyDescent="0.25">
      <c r="A177" s="359"/>
      <c r="B177" s="359"/>
      <c r="C177" s="360"/>
      <c r="D177" s="359"/>
      <c r="E177" s="360"/>
      <c r="F177" s="359"/>
    </row>
    <row r="178" spans="1:6" x14ac:dyDescent="0.25">
      <c r="A178" s="359"/>
      <c r="B178" s="359"/>
      <c r="C178" s="360"/>
      <c r="D178" s="359"/>
      <c r="E178" s="360"/>
      <c r="F178" s="359"/>
    </row>
    <row r="179" spans="1:6" x14ac:dyDescent="0.25">
      <c r="A179" s="359"/>
      <c r="B179" s="359"/>
      <c r="C179" s="360"/>
      <c r="D179" s="359"/>
      <c r="E179" s="360"/>
      <c r="F179" s="359"/>
    </row>
    <row r="180" spans="1:6" x14ac:dyDescent="0.25">
      <c r="A180" s="359"/>
      <c r="B180" s="359"/>
      <c r="C180" s="360"/>
      <c r="D180" s="359"/>
      <c r="E180" s="360"/>
      <c r="F180" s="359"/>
    </row>
    <row r="181" spans="1:6" x14ac:dyDescent="0.25">
      <c r="A181" s="359"/>
      <c r="B181" s="359"/>
      <c r="C181" s="360"/>
      <c r="D181" s="359"/>
      <c r="E181" s="360"/>
      <c r="F181" s="359"/>
    </row>
    <row r="182" spans="1:6" x14ac:dyDescent="0.25">
      <c r="A182" s="359"/>
      <c r="B182" s="359"/>
      <c r="C182" s="360"/>
      <c r="D182" s="359"/>
      <c r="E182" s="360"/>
      <c r="F182" s="359"/>
    </row>
    <row r="183" spans="1:6" x14ac:dyDescent="0.25">
      <c r="A183" s="359"/>
      <c r="B183" s="359"/>
      <c r="C183" s="360"/>
      <c r="D183" s="359"/>
      <c r="E183" s="360"/>
      <c r="F183" s="359"/>
    </row>
    <row r="184" spans="1:6" x14ac:dyDescent="0.25">
      <c r="A184" s="359"/>
      <c r="B184" s="359"/>
      <c r="C184" s="360"/>
      <c r="D184" s="359"/>
      <c r="E184" s="360"/>
      <c r="F184" s="359"/>
    </row>
    <row r="185" spans="1:6" x14ac:dyDescent="0.25">
      <c r="A185" s="359"/>
      <c r="B185" s="359"/>
      <c r="C185" s="360"/>
      <c r="D185" s="359"/>
      <c r="E185" s="360"/>
      <c r="F185" s="359"/>
    </row>
    <row r="186" spans="1:6" x14ac:dyDescent="0.25">
      <c r="A186" s="359"/>
      <c r="B186" s="359"/>
      <c r="C186" s="360"/>
      <c r="D186" s="359"/>
      <c r="E186" s="360"/>
      <c r="F186" s="359"/>
    </row>
    <row r="187" spans="1:6" x14ac:dyDescent="0.25">
      <c r="A187" s="359"/>
      <c r="B187" s="359"/>
      <c r="C187" s="360"/>
      <c r="D187" s="359"/>
      <c r="E187" s="360"/>
      <c r="F187" s="359"/>
    </row>
    <row r="188" spans="1:6" x14ac:dyDescent="0.25">
      <c r="A188" s="359"/>
      <c r="B188" s="359"/>
      <c r="C188" s="360"/>
      <c r="D188" s="359"/>
      <c r="E188" s="360"/>
      <c r="F188" s="359"/>
    </row>
    <row r="189" spans="1:6" x14ac:dyDescent="0.25">
      <c r="A189" s="359"/>
      <c r="B189" s="359"/>
      <c r="C189" s="360"/>
      <c r="D189" s="359"/>
      <c r="E189" s="360"/>
      <c r="F189" s="359"/>
    </row>
    <row r="190" spans="1:6" x14ac:dyDescent="0.25">
      <c r="A190" s="359"/>
      <c r="B190" s="359"/>
      <c r="C190" s="360"/>
      <c r="D190" s="359"/>
      <c r="E190" s="360"/>
      <c r="F190" s="359"/>
    </row>
    <row r="191" spans="1:6" x14ac:dyDescent="0.25">
      <c r="A191" s="359"/>
      <c r="B191" s="359"/>
      <c r="C191" s="360"/>
      <c r="D191" s="359"/>
      <c r="E191" s="360"/>
      <c r="F191" s="359"/>
    </row>
    <row r="192" spans="1:6" x14ac:dyDescent="0.25">
      <c r="A192" s="359"/>
      <c r="B192" s="359"/>
      <c r="C192" s="360"/>
      <c r="D192" s="359"/>
      <c r="E192" s="360"/>
      <c r="F192" s="359"/>
    </row>
    <row r="193" spans="1:6" x14ac:dyDescent="0.25">
      <c r="A193" s="359"/>
      <c r="B193" s="359"/>
      <c r="C193" s="360"/>
      <c r="D193" s="359"/>
      <c r="E193" s="360"/>
      <c r="F193" s="359"/>
    </row>
    <row r="194" spans="1:6" x14ac:dyDescent="0.25">
      <c r="A194" s="359"/>
      <c r="B194" s="359"/>
      <c r="C194" s="360"/>
      <c r="D194" s="359"/>
      <c r="E194" s="360"/>
      <c r="F194" s="359"/>
    </row>
    <row r="195" spans="1:6" x14ac:dyDescent="0.25">
      <c r="A195" s="359"/>
      <c r="B195" s="359"/>
      <c r="C195" s="360"/>
      <c r="D195" s="359"/>
      <c r="E195" s="360"/>
      <c r="F195" s="359"/>
    </row>
    <row r="196" spans="1:6" x14ac:dyDescent="0.25">
      <c r="A196" s="359"/>
      <c r="B196" s="359"/>
      <c r="C196" s="360"/>
      <c r="D196" s="359"/>
      <c r="E196" s="360"/>
      <c r="F196" s="359"/>
    </row>
    <row r="197" spans="1:6" x14ac:dyDescent="0.25">
      <c r="A197" s="359"/>
      <c r="B197" s="359"/>
      <c r="C197" s="360"/>
      <c r="D197" s="359"/>
      <c r="E197" s="360"/>
      <c r="F197" s="359"/>
    </row>
    <row r="198" spans="1:6" x14ac:dyDescent="0.25">
      <c r="A198" s="359"/>
      <c r="B198" s="359"/>
      <c r="C198" s="360"/>
      <c r="D198" s="359"/>
      <c r="E198" s="360"/>
      <c r="F198" s="359"/>
    </row>
    <row r="199" spans="1:6" x14ac:dyDescent="0.25">
      <c r="A199" s="359"/>
      <c r="B199" s="359"/>
      <c r="C199" s="360"/>
      <c r="D199" s="359"/>
      <c r="E199" s="360"/>
      <c r="F199" s="359"/>
    </row>
    <row r="200" spans="1:6" x14ac:dyDescent="0.25">
      <c r="A200" s="359"/>
      <c r="B200" s="359"/>
      <c r="C200" s="360"/>
      <c r="D200" s="359"/>
      <c r="E200" s="360"/>
      <c r="F200" s="359"/>
    </row>
    <row r="201" spans="1:6" x14ac:dyDescent="0.25">
      <c r="A201" s="359"/>
      <c r="B201" s="359"/>
      <c r="C201" s="360"/>
      <c r="D201" s="359"/>
      <c r="E201" s="360"/>
      <c r="F201" s="359"/>
    </row>
    <row r="202" spans="1:6" x14ac:dyDescent="0.25">
      <c r="A202" s="359"/>
      <c r="B202" s="359"/>
      <c r="C202" s="360"/>
      <c r="D202" s="359"/>
      <c r="E202" s="360"/>
      <c r="F202" s="359"/>
    </row>
    <row r="203" spans="1:6" x14ac:dyDescent="0.25">
      <c r="A203" s="359"/>
      <c r="B203" s="359"/>
      <c r="C203" s="360"/>
      <c r="D203" s="359"/>
      <c r="E203" s="360"/>
      <c r="F203" s="359"/>
    </row>
    <row r="204" spans="1:6" x14ac:dyDescent="0.25">
      <c r="A204" s="359"/>
      <c r="B204" s="359"/>
      <c r="C204" s="360"/>
      <c r="D204" s="359"/>
      <c r="E204" s="360"/>
      <c r="F204" s="359"/>
    </row>
    <row r="205" spans="1:6" x14ac:dyDescent="0.25">
      <c r="A205" s="359"/>
      <c r="B205" s="359"/>
      <c r="C205" s="360"/>
      <c r="D205" s="359"/>
      <c r="E205" s="360"/>
      <c r="F205" s="359"/>
    </row>
    <row r="206" spans="1:6" x14ac:dyDescent="0.25">
      <c r="A206" s="359"/>
      <c r="B206" s="359"/>
      <c r="C206" s="360"/>
      <c r="D206" s="359"/>
      <c r="E206" s="360"/>
      <c r="F206" s="359"/>
    </row>
    <row r="207" spans="1:6" x14ac:dyDescent="0.25">
      <c r="A207" s="359"/>
      <c r="B207" s="359"/>
      <c r="C207" s="360"/>
      <c r="D207" s="359"/>
      <c r="E207" s="360"/>
      <c r="F207" s="359"/>
    </row>
    <row r="208" spans="1:6" x14ac:dyDescent="0.25">
      <c r="A208" s="359"/>
      <c r="B208" s="359"/>
      <c r="C208" s="360"/>
      <c r="D208" s="359"/>
      <c r="E208" s="360"/>
      <c r="F208" s="359"/>
    </row>
    <row r="209" spans="1:6" x14ac:dyDescent="0.25">
      <c r="A209" s="359"/>
      <c r="B209" s="359"/>
      <c r="C209" s="360"/>
      <c r="D209" s="359"/>
      <c r="E209" s="360"/>
      <c r="F209" s="359"/>
    </row>
    <row r="210" spans="1:6" x14ac:dyDescent="0.25">
      <c r="A210" s="359"/>
      <c r="B210" s="359"/>
      <c r="C210" s="360"/>
      <c r="D210" s="359"/>
      <c r="E210" s="360"/>
      <c r="F210" s="359"/>
    </row>
    <row r="211" spans="1:6" x14ac:dyDescent="0.25">
      <c r="A211" s="359"/>
      <c r="B211" s="359"/>
      <c r="C211" s="360"/>
      <c r="D211" s="359"/>
      <c r="E211" s="360"/>
      <c r="F211" s="359"/>
    </row>
    <row r="212" spans="1:6" x14ac:dyDescent="0.25">
      <c r="A212" s="359"/>
      <c r="B212" s="359"/>
      <c r="C212" s="360"/>
      <c r="D212" s="359"/>
      <c r="E212" s="360"/>
      <c r="F212" s="359"/>
    </row>
    <row r="213" spans="1:6" x14ac:dyDescent="0.25">
      <c r="A213" s="359"/>
      <c r="B213" s="359"/>
      <c r="C213" s="360"/>
      <c r="D213" s="359"/>
      <c r="E213" s="360"/>
      <c r="F213" s="359"/>
    </row>
    <row r="214" spans="1:6" x14ac:dyDescent="0.25">
      <c r="A214" s="359"/>
      <c r="B214" s="359"/>
      <c r="C214" s="360"/>
      <c r="D214" s="359"/>
      <c r="E214" s="360"/>
      <c r="F214" s="359"/>
    </row>
    <row r="215" spans="1:6" x14ac:dyDescent="0.25">
      <c r="A215" s="359"/>
      <c r="B215" s="359"/>
      <c r="C215" s="360"/>
      <c r="D215" s="359"/>
      <c r="E215" s="360"/>
      <c r="F215" s="359"/>
    </row>
    <row r="216" spans="1:6" x14ac:dyDescent="0.25">
      <c r="A216" s="359"/>
      <c r="B216" s="359"/>
      <c r="C216" s="360"/>
      <c r="D216" s="359"/>
      <c r="E216" s="360"/>
      <c r="F216" s="359"/>
    </row>
    <row r="217" spans="1:6" x14ac:dyDescent="0.25">
      <c r="A217" s="359"/>
      <c r="B217" s="359"/>
      <c r="C217" s="360"/>
      <c r="D217" s="359"/>
      <c r="E217" s="360"/>
      <c r="F217" s="359"/>
    </row>
    <row r="218" spans="1:6" x14ac:dyDescent="0.25">
      <c r="A218" s="359"/>
      <c r="B218" s="359"/>
      <c r="C218" s="360"/>
      <c r="D218" s="359"/>
      <c r="E218" s="360"/>
      <c r="F218" s="359"/>
    </row>
    <row r="219" spans="1:6" x14ac:dyDescent="0.25">
      <c r="A219" s="359"/>
      <c r="B219" s="359"/>
      <c r="C219" s="360"/>
      <c r="D219" s="359"/>
      <c r="E219" s="360"/>
      <c r="F219" s="359"/>
    </row>
    <row r="220" spans="1:6" x14ac:dyDescent="0.25">
      <c r="A220" s="359"/>
      <c r="B220" s="359"/>
      <c r="C220" s="360"/>
      <c r="D220" s="359"/>
      <c r="E220" s="360"/>
      <c r="F220" s="359"/>
    </row>
    <row r="221" spans="1:6" x14ac:dyDescent="0.25">
      <c r="A221" s="359"/>
      <c r="B221" s="359"/>
      <c r="C221" s="360"/>
      <c r="D221" s="359"/>
      <c r="E221" s="360"/>
      <c r="F221" s="359"/>
    </row>
    <row r="222" spans="1:6" x14ac:dyDescent="0.25">
      <c r="A222" s="359"/>
      <c r="B222" s="359"/>
      <c r="C222" s="360"/>
      <c r="D222" s="359"/>
      <c r="E222" s="360"/>
      <c r="F222" s="359"/>
    </row>
    <row r="223" spans="1:6" x14ac:dyDescent="0.25">
      <c r="A223" s="359"/>
      <c r="B223" s="359"/>
      <c r="C223" s="360"/>
      <c r="D223" s="359"/>
      <c r="E223" s="360"/>
      <c r="F223" s="359"/>
    </row>
    <row r="224" spans="1:6" x14ac:dyDescent="0.25">
      <c r="A224" s="359"/>
      <c r="B224" s="359"/>
      <c r="C224" s="360"/>
      <c r="D224" s="359"/>
      <c r="E224" s="360"/>
      <c r="F224" s="359"/>
    </row>
    <row r="225" spans="1:6" x14ac:dyDescent="0.25">
      <c r="A225" s="359"/>
      <c r="B225" s="359"/>
      <c r="C225" s="360"/>
      <c r="D225" s="359"/>
      <c r="E225" s="360"/>
      <c r="F225" s="359"/>
    </row>
    <row r="226" spans="1:6" x14ac:dyDescent="0.25">
      <c r="A226" s="359"/>
      <c r="B226" s="359"/>
      <c r="C226" s="360"/>
      <c r="D226" s="359"/>
      <c r="E226" s="360"/>
      <c r="F226" s="359"/>
    </row>
    <row r="227" spans="1:6" x14ac:dyDescent="0.25">
      <c r="A227" s="359"/>
      <c r="B227" s="359"/>
      <c r="C227" s="360"/>
      <c r="D227" s="359"/>
      <c r="E227" s="360"/>
      <c r="F227" s="359"/>
    </row>
    <row r="228" spans="1:6" x14ac:dyDescent="0.25">
      <c r="A228" s="359"/>
      <c r="B228" s="359"/>
      <c r="C228" s="360"/>
      <c r="D228" s="359"/>
      <c r="E228" s="360"/>
      <c r="F228" s="359"/>
    </row>
    <row r="229" spans="1:6" x14ac:dyDescent="0.25">
      <c r="A229" s="359"/>
      <c r="B229" s="359"/>
      <c r="C229" s="360"/>
      <c r="D229" s="359"/>
      <c r="E229" s="360"/>
      <c r="F229" s="359"/>
    </row>
    <row r="230" spans="1:6" x14ac:dyDescent="0.25">
      <c r="A230" s="359"/>
      <c r="B230" s="359"/>
      <c r="C230" s="360"/>
      <c r="D230" s="359"/>
      <c r="E230" s="360"/>
      <c r="F230" s="359"/>
    </row>
    <row r="231" spans="1:6" x14ac:dyDescent="0.25">
      <c r="A231" s="359"/>
      <c r="B231" s="359"/>
      <c r="C231" s="360"/>
      <c r="D231" s="359"/>
      <c r="E231" s="360"/>
      <c r="F231" s="359"/>
    </row>
    <row r="232" spans="1:6" x14ac:dyDescent="0.25">
      <c r="A232" s="359"/>
      <c r="B232" s="359"/>
      <c r="C232" s="360"/>
      <c r="D232" s="359"/>
      <c r="E232" s="360"/>
      <c r="F232" s="359"/>
    </row>
    <row r="233" spans="1:6" x14ac:dyDescent="0.25">
      <c r="A233" s="359"/>
      <c r="B233" s="359"/>
      <c r="C233" s="360"/>
      <c r="D233" s="359"/>
      <c r="E233" s="360"/>
      <c r="F233" s="359"/>
    </row>
    <row r="234" spans="1:6" x14ac:dyDescent="0.25">
      <c r="A234" s="359"/>
      <c r="B234" s="359"/>
      <c r="C234" s="360"/>
      <c r="D234" s="359"/>
      <c r="E234" s="360"/>
      <c r="F234" s="359"/>
    </row>
    <row r="235" spans="1:6" x14ac:dyDescent="0.25">
      <c r="A235" s="359"/>
      <c r="B235" s="359"/>
      <c r="C235" s="360"/>
      <c r="D235" s="359"/>
      <c r="E235" s="360"/>
      <c r="F235" s="359"/>
    </row>
    <row r="236" spans="1:6" x14ac:dyDescent="0.25">
      <c r="A236" s="359"/>
      <c r="B236" s="359"/>
      <c r="C236" s="360"/>
      <c r="D236" s="359"/>
      <c r="E236" s="360"/>
      <c r="F236" s="359"/>
    </row>
    <row r="237" spans="1:6" x14ac:dyDescent="0.25">
      <c r="A237" s="359"/>
      <c r="B237" s="359"/>
      <c r="C237" s="360"/>
      <c r="D237" s="359"/>
      <c r="E237" s="360"/>
      <c r="F237" s="359"/>
    </row>
    <row r="238" spans="1:6" x14ac:dyDescent="0.25">
      <c r="A238" s="359"/>
      <c r="B238" s="359"/>
      <c r="C238" s="360"/>
      <c r="D238" s="359"/>
      <c r="E238" s="360"/>
      <c r="F238" s="359"/>
    </row>
    <row r="239" spans="1:6" x14ac:dyDescent="0.25">
      <c r="A239" s="359"/>
      <c r="B239" s="359"/>
      <c r="C239" s="360"/>
      <c r="D239" s="359"/>
      <c r="E239" s="360"/>
      <c r="F239" s="359"/>
    </row>
    <row r="240" spans="1:6" x14ac:dyDescent="0.25">
      <c r="A240" s="359"/>
      <c r="B240" s="359"/>
      <c r="C240" s="360"/>
      <c r="D240" s="359"/>
      <c r="E240" s="360"/>
      <c r="F240" s="359"/>
    </row>
    <row r="241" spans="1:6" x14ac:dyDescent="0.25">
      <c r="A241" s="359"/>
      <c r="B241" s="359"/>
      <c r="C241" s="360"/>
      <c r="D241" s="359"/>
      <c r="E241" s="360"/>
      <c r="F241" s="359"/>
    </row>
    <row r="242" spans="1:6" x14ac:dyDescent="0.25">
      <c r="A242" s="359"/>
      <c r="B242" s="359"/>
      <c r="C242" s="360"/>
      <c r="D242" s="359"/>
      <c r="E242" s="360"/>
      <c r="F242" s="359"/>
    </row>
    <row r="243" spans="1:6" x14ac:dyDescent="0.25">
      <c r="A243" s="359"/>
      <c r="B243" s="359"/>
      <c r="C243" s="360"/>
      <c r="D243" s="359"/>
      <c r="E243" s="360"/>
      <c r="F243" s="359"/>
    </row>
    <row r="244" spans="1:6" x14ac:dyDescent="0.25">
      <c r="A244" s="359"/>
      <c r="B244" s="359"/>
      <c r="C244" s="360"/>
      <c r="D244" s="359"/>
      <c r="E244" s="360"/>
      <c r="F244" s="359"/>
    </row>
    <row r="245" spans="1:6" x14ac:dyDescent="0.25">
      <c r="A245" s="359"/>
      <c r="B245" s="359"/>
      <c r="C245" s="360"/>
      <c r="D245" s="359"/>
      <c r="E245" s="360"/>
      <c r="F245" s="359"/>
    </row>
    <row r="246" spans="1:6" x14ac:dyDescent="0.25">
      <c r="A246" s="359"/>
      <c r="B246" s="359"/>
      <c r="C246" s="360"/>
      <c r="D246" s="359"/>
      <c r="E246" s="360"/>
      <c r="F246" s="359"/>
    </row>
    <row r="247" spans="1:6" x14ac:dyDescent="0.25">
      <c r="A247" s="359"/>
      <c r="B247" s="359"/>
      <c r="C247" s="360"/>
      <c r="D247" s="359"/>
      <c r="E247" s="360"/>
      <c r="F247" s="359"/>
    </row>
    <row r="248" spans="1:6" x14ac:dyDescent="0.25">
      <c r="A248" s="359"/>
      <c r="B248" s="359"/>
      <c r="C248" s="360"/>
      <c r="D248" s="359"/>
      <c r="E248" s="360"/>
      <c r="F248" s="359"/>
    </row>
    <row r="249" spans="1:6" x14ac:dyDescent="0.25">
      <c r="A249" s="359"/>
      <c r="B249" s="359"/>
      <c r="C249" s="360"/>
      <c r="D249" s="359"/>
      <c r="E249" s="360"/>
      <c r="F249" s="359"/>
    </row>
    <row r="250" spans="1:6" x14ac:dyDescent="0.25">
      <c r="A250" s="359"/>
      <c r="B250" s="359"/>
      <c r="C250" s="360"/>
      <c r="D250" s="359"/>
      <c r="E250" s="360"/>
      <c r="F250" s="359"/>
    </row>
    <row r="251" spans="1:6" x14ac:dyDescent="0.25">
      <c r="A251" s="359"/>
      <c r="B251" s="359"/>
      <c r="C251" s="360"/>
      <c r="D251" s="359"/>
      <c r="E251" s="360"/>
      <c r="F251" s="359"/>
    </row>
    <row r="252" spans="1:6" x14ac:dyDescent="0.25">
      <c r="A252" s="359"/>
      <c r="B252" s="359"/>
      <c r="C252" s="360"/>
      <c r="D252" s="359"/>
      <c r="E252" s="360"/>
      <c r="F252" s="359"/>
    </row>
    <row r="253" spans="1:6" x14ac:dyDescent="0.25">
      <c r="A253" s="359"/>
      <c r="B253" s="359"/>
      <c r="C253" s="360"/>
      <c r="D253" s="359"/>
      <c r="E253" s="360"/>
      <c r="F253" s="359"/>
    </row>
    <row r="254" spans="1:6" x14ac:dyDescent="0.25">
      <c r="A254" s="359"/>
      <c r="B254" s="359"/>
      <c r="C254" s="360"/>
      <c r="D254" s="359"/>
      <c r="E254" s="360"/>
      <c r="F254" s="359"/>
    </row>
    <row r="255" spans="1:6" x14ac:dyDescent="0.25">
      <c r="A255" s="359"/>
      <c r="B255" s="359"/>
      <c r="C255" s="360"/>
      <c r="D255" s="359"/>
      <c r="E255" s="360"/>
      <c r="F255" s="359"/>
    </row>
    <row r="256" spans="1:6" x14ac:dyDescent="0.25">
      <c r="A256" s="359"/>
      <c r="B256" s="359"/>
      <c r="C256" s="360"/>
      <c r="D256" s="359"/>
      <c r="E256" s="360"/>
      <c r="F256" s="359"/>
    </row>
    <row r="257" spans="1:6" x14ac:dyDescent="0.25">
      <c r="A257" s="359"/>
      <c r="B257" s="359"/>
      <c r="C257" s="360"/>
      <c r="D257" s="359"/>
      <c r="E257" s="360"/>
      <c r="F257" s="359"/>
    </row>
    <row r="258" spans="1:6" x14ac:dyDescent="0.25">
      <c r="A258" s="359"/>
      <c r="B258" s="359"/>
      <c r="C258" s="360"/>
      <c r="D258" s="359"/>
      <c r="E258" s="360"/>
      <c r="F258" s="359"/>
    </row>
    <row r="259" spans="1:6" x14ac:dyDescent="0.25">
      <c r="A259" s="359"/>
      <c r="B259" s="359"/>
      <c r="C259" s="360"/>
      <c r="D259" s="359"/>
      <c r="E259" s="360"/>
      <c r="F259" s="359"/>
    </row>
    <row r="260" spans="1:6" x14ac:dyDescent="0.25">
      <c r="A260" s="359"/>
      <c r="B260" s="359"/>
      <c r="C260" s="360"/>
      <c r="D260" s="359"/>
      <c r="E260" s="360"/>
      <c r="F260" s="359"/>
    </row>
    <row r="261" spans="1:6" x14ac:dyDescent="0.25">
      <c r="A261" s="359"/>
      <c r="B261" s="359"/>
      <c r="C261" s="360"/>
      <c r="D261" s="359"/>
      <c r="E261" s="360"/>
      <c r="F261" s="359"/>
    </row>
    <row r="262" spans="1:6" x14ac:dyDescent="0.25">
      <c r="A262" s="359"/>
      <c r="B262" s="359"/>
      <c r="C262" s="360"/>
      <c r="D262" s="359"/>
      <c r="E262" s="360"/>
      <c r="F262" s="359"/>
    </row>
    <row r="263" spans="1:6" x14ac:dyDescent="0.25">
      <c r="A263" s="359"/>
      <c r="B263" s="359"/>
      <c r="C263" s="360"/>
      <c r="D263" s="359"/>
      <c r="E263" s="360"/>
      <c r="F263" s="359"/>
    </row>
    <row r="264" spans="1:6" x14ac:dyDescent="0.25">
      <c r="A264" s="359"/>
      <c r="B264" s="359"/>
      <c r="C264" s="360"/>
      <c r="D264" s="359"/>
      <c r="E264" s="360"/>
      <c r="F264" s="359"/>
    </row>
    <row r="265" spans="1:6" x14ac:dyDescent="0.25">
      <c r="A265" s="359"/>
      <c r="B265" s="359"/>
      <c r="C265" s="360"/>
      <c r="D265" s="359"/>
      <c r="E265" s="360"/>
      <c r="F265" s="359"/>
    </row>
    <row r="266" spans="1:6" x14ac:dyDescent="0.25">
      <c r="A266" s="359"/>
      <c r="B266" s="359"/>
      <c r="C266" s="360"/>
      <c r="D266" s="359"/>
      <c r="E266" s="360"/>
      <c r="F266" s="359"/>
    </row>
    <row r="267" spans="1:6" x14ac:dyDescent="0.25">
      <c r="A267" s="359"/>
      <c r="B267" s="359"/>
      <c r="C267" s="360"/>
      <c r="D267" s="359"/>
      <c r="E267" s="360"/>
      <c r="F267" s="359"/>
    </row>
    <row r="268" spans="1:6" x14ac:dyDescent="0.25">
      <c r="A268" s="359"/>
      <c r="B268" s="359"/>
      <c r="C268" s="360"/>
      <c r="D268" s="359"/>
      <c r="E268" s="360"/>
      <c r="F268" s="359"/>
    </row>
    <row r="269" spans="1:6" x14ac:dyDescent="0.25">
      <c r="A269" s="359"/>
      <c r="B269" s="359"/>
      <c r="C269" s="360"/>
      <c r="D269" s="359"/>
      <c r="E269" s="360"/>
      <c r="F269" s="359"/>
    </row>
    <row r="270" spans="1:6" x14ac:dyDescent="0.25">
      <c r="A270" s="359"/>
      <c r="B270" s="359"/>
      <c r="C270" s="360"/>
      <c r="D270" s="359"/>
      <c r="E270" s="360"/>
      <c r="F270" s="359"/>
    </row>
    <row r="271" spans="1:6" x14ac:dyDescent="0.25">
      <c r="A271" s="359"/>
      <c r="B271" s="359"/>
      <c r="C271" s="360"/>
      <c r="D271" s="359"/>
      <c r="E271" s="360"/>
      <c r="F271" s="359"/>
    </row>
    <row r="272" spans="1:6" x14ac:dyDescent="0.25">
      <c r="A272" s="359"/>
      <c r="B272" s="359"/>
      <c r="C272" s="360"/>
      <c r="D272" s="359"/>
      <c r="E272" s="360"/>
      <c r="F272" s="359"/>
    </row>
    <row r="273" spans="1:6" x14ac:dyDescent="0.25">
      <c r="A273" s="359"/>
      <c r="B273" s="359"/>
      <c r="C273" s="360"/>
      <c r="D273" s="359"/>
      <c r="E273" s="360"/>
      <c r="F273" s="359"/>
    </row>
    <row r="274" spans="1:6" x14ac:dyDescent="0.25">
      <c r="A274" s="359"/>
      <c r="B274" s="359"/>
      <c r="C274" s="360"/>
      <c r="D274" s="359"/>
      <c r="E274" s="360"/>
      <c r="F274" s="359"/>
    </row>
    <row r="275" spans="1:6" x14ac:dyDescent="0.25">
      <c r="A275" s="359"/>
      <c r="B275" s="359"/>
      <c r="C275" s="360"/>
      <c r="D275" s="359"/>
      <c r="E275" s="360"/>
      <c r="F275" s="359"/>
    </row>
    <row r="276" spans="1:6" x14ac:dyDescent="0.25">
      <c r="A276" s="359"/>
      <c r="B276" s="359"/>
      <c r="C276" s="360"/>
      <c r="D276" s="359"/>
      <c r="E276" s="360"/>
      <c r="F276" s="359"/>
    </row>
    <row r="277" spans="1:6" x14ac:dyDescent="0.25">
      <c r="A277" s="359"/>
      <c r="B277" s="359"/>
      <c r="C277" s="360"/>
      <c r="D277" s="359"/>
      <c r="E277" s="360"/>
      <c r="F277" s="359"/>
    </row>
    <row r="278" spans="1:6" x14ac:dyDescent="0.25">
      <c r="A278" s="359"/>
      <c r="B278" s="359"/>
      <c r="C278" s="360"/>
      <c r="D278" s="359"/>
      <c r="E278" s="360"/>
      <c r="F278" s="359"/>
    </row>
    <row r="279" spans="1:6" x14ac:dyDescent="0.25">
      <c r="A279" s="359"/>
      <c r="B279" s="359"/>
      <c r="C279" s="360"/>
      <c r="D279" s="359"/>
      <c r="E279" s="360"/>
      <c r="F279" s="359"/>
    </row>
    <row r="280" spans="1:6" x14ac:dyDescent="0.25">
      <c r="A280" s="359"/>
      <c r="B280" s="359"/>
      <c r="C280" s="360"/>
      <c r="D280" s="359"/>
      <c r="E280" s="360"/>
      <c r="F280" s="359"/>
    </row>
    <row r="281" spans="1:6" x14ac:dyDescent="0.25">
      <c r="A281" s="359"/>
      <c r="B281" s="359"/>
      <c r="C281" s="360"/>
      <c r="D281" s="359"/>
      <c r="E281" s="360"/>
      <c r="F281" s="359"/>
    </row>
    <row r="282" spans="1:6" x14ac:dyDescent="0.25">
      <c r="A282" s="359"/>
      <c r="B282" s="359"/>
      <c r="C282" s="360"/>
      <c r="D282" s="359"/>
      <c r="E282" s="360"/>
      <c r="F282" s="359"/>
    </row>
    <row r="283" spans="1:6" x14ac:dyDescent="0.25">
      <c r="A283" s="359"/>
      <c r="B283" s="359"/>
      <c r="C283" s="360"/>
      <c r="D283" s="359"/>
      <c r="E283" s="360"/>
      <c r="F283" s="359"/>
    </row>
    <row r="284" spans="1:6" x14ac:dyDescent="0.25">
      <c r="A284" s="359"/>
      <c r="B284" s="359"/>
      <c r="C284" s="360"/>
      <c r="D284" s="359"/>
      <c r="E284" s="360"/>
      <c r="F284" s="359"/>
    </row>
    <row r="285" spans="1:6" x14ac:dyDescent="0.25">
      <c r="A285" s="359"/>
      <c r="B285" s="359"/>
      <c r="C285" s="360"/>
      <c r="D285" s="359"/>
      <c r="E285" s="360"/>
      <c r="F285" s="359"/>
    </row>
    <row r="286" spans="1:6" x14ac:dyDescent="0.25">
      <c r="A286" s="359"/>
      <c r="B286" s="359"/>
      <c r="C286" s="360"/>
      <c r="D286" s="359"/>
      <c r="E286" s="360"/>
      <c r="F286" s="359"/>
    </row>
    <row r="287" spans="1:6" x14ac:dyDescent="0.25">
      <c r="A287" s="359"/>
      <c r="B287" s="359"/>
      <c r="C287" s="360"/>
      <c r="D287" s="359"/>
      <c r="E287" s="360"/>
      <c r="F287" s="359"/>
    </row>
    <row r="288" spans="1:6" x14ac:dyDescent="0.25">
      <c r="A288" s="359"/>
      <c r="B288" s="359"/>
      <c r="C288" s="360"/>
      <c r="D288" s="359"/>
      <c r="E288" s="360"/>
      <c r="F288" s="359"/>
    </row>
    <row r="289" spans="1:6" x14ac:dyDescent="0.25">
      <c r="A289" s="359"/>
      <c r="B289" s="359"/>
      <c r="C289" s="360"/>
      <c r="D289" s="359"/>
      <c r="E289" s="360"/>
      <c r="F289" s="359"/>
    </row>
    <row r="290" spans="1:6" x14ac:dyDescent="0.25">
      <c r="A290" s="359"/>
      <c r="B290" s="359"/>
      <c r="C290" s="360"/>
      <c r="D290" s="359"/>
      <c r="E290" s="360"/>
      <c r="F290" s="359"/>
    </row>
    <row r="291" spans="1:6" x14ac:dyDescent="0.25">
      <c r="A291" s="359"/>
      <c r="B291" s="359"/>
      <c r="C291" s="360"/>
      <c r="D291" s="359"/>
      <c r="E291" s="360"/>
      <c r="F291" s="359"/>
    </row>
    <row r="292" spans="1:6" x14ac:dyDescent="0.25">
      <c r="A292" s="359"/>
      <c r="B292" s="359"/>
      <c r="C292" s="360"/>
      <c r="D292" s="359"/>
      <c r="E292" s="360"/>
      <c r="F292" s="359"/>
    </row>
    <row r="293" spans="1:6" x14ac:dyDescent="0.25">
      <c r="A293" s="359"/>
      <c r="B293" s="359"/>
      <c r="C293" s="360"/>
      <c r="D293" s="359"/>
      <c r="E293" s="360"/>
      <c r="F293" s="359"/>
    </row>
    <row r="294" spans="1:6" x14ac:dyDescent="0.25">
      <c r="A294" s="359"/>
      <c r="B294" s="359"/>
      <c r="C294" s="360"/>
      <c r="D294" s="359"/>
      <c r="E294" s="360"/>
      <c r="F294" s="359"/>
    </row>
    <row r="295" spans="1:6" x14ac:dyDescent="0.25">
      <c r="A295" s="359"/>
      <c r="B295" s="359"/>
      <c r="C295" s="360"/>
      <c r="D295" s="359"/>
      <c r="E295" s="360"/>
      <c r="F295" s="359"/>
    </row>
    <row r="296" spans="1:6" x14ac:dyDescent="0.25">
      <c r="A296" s="359"/>
      <c r="B296" s="359"/>
      <c r="C296" s="360"/>
      <c r="D296" s="359"/>
      <c r="E296" s="360"/>
      <c r="F296" s="359"/>
    </row>
    <row r="297" spans="1:6" x14ac:dyDescent="0.25">
      <c r="A297" s="359"/>
      <c r="B297" s="359"/>
      <c r="C297" s="360"/>
      <c r="D297" s="359"/>
      <c r="E297" s="360"/>
      <c r="F297" s="359"/>
    </row>
    <row r="298" spans="1:6" x14ac:dyDescent="0.25">
      <c r="A298" s="359"/>
      <c r="B298" s="359"/>
      <c r="C298" s="360"/>
      <c r="D298" s="359"/>
      <c r="E298" s="360"/>
      <c r="F298" s="359"/>
    </row>
    <row r="299" spans="1:6" x14ac:dyDescent="0.25">
      <c r="A299" s="359"/>
      <c r="B299" s="359"/>
      <c r="C299" s="360"/>
      <c r="D299" s="359"/>
      <c r="E299" s="360"/>
      <c r="F299" s="359"/>
    </row>
    <row r="300" spans="1:6" x14ac:dyDescent="0.25">
      <c r="A300" s="359"/>
      <c r="B300" s="359"/>
      <c r="C300" s="360"/>
      <c r="D300" s="359"/>
      <c r="E300" s="360"/>
      <c r="F300" s="359"/>
    </row>
    <row r="301" spans="1:6" x14ac:dyDescent="0.25">
      <c r="A301" s="359"/>
      <c r="B301" s="359"/>
      <c r="C301" s="360"/>
      <c r="D301" s="359"/>
      <c r="E301" s="360"/>
      <c r="F301" s="359"/>
    </row>
    <row r="302" spans="1:6" x14ac:dyDescent="0.25">
      <c r="A302" s="359"/>
      <c r="B302" s="359"/>
      <c r="C302" s="360"/>
      <c r="D302" s="359"/>
      <c r="E302" s="360"/>
      <c r="F302" s="359"/>
    </row>
    <row r="303" spans="1:6" x14ac:dyDescent="0.25">
      <c r="A303" s="359"/>
      <c r="B303" s="359"/>
      <c r="C303" s="360"/>
      <c r="D303" s="359"/>
      <c r="E303" s="360"/>
      <c r="F303" s="359"/>
    </row>
    <row r="304" spans="1:6" x14ac:dyDescent="0.25">
      <c r="A304" s="359"/>
      <c r="B304" s="359"/>
      <c r="C304" s="360"/>
      <c r="D304" s="359"/>
      <c r="E304" s="360"/>
      <c r="F304" s="359"/>
    </row>
    <row r="305" spans="1:6" x14ac:dyDescent="0.25">
      <c r="A305" s="359"/>
      <c r="B305" s="359"/>
      <c r="C305" s="360"/>
      <c r="D305" s="359"/>
      <c r="E305" s="360"/>
      <c r="F305" s="359"/>
    </row>
    <row r="306" spans="1:6" x14ac:dyDescent="0.25">
      <c r="A306" s="359"/>
      <c r="B306" s="359"/>
      <c r="C306" s="360"/>
      <c r="D306" s="359"/>
      <c r="E306" s="360"/>
      <c r="F306" s="359"/>
    </row>
    <row r="307" spans="1:6" x14ac:dyDescent="0.25">
      <c r="A307" s="359"/>
      <c r="B307" s="359"/>
      <c r="C307" s="360"/>
      <c r="D307" s="359"/>
      <c r="E307" s="360"/>
      <c r="F307" s="359"/>
    </row>
    <row r="308" spans="1:6" x14ac:dyDescent="0.25">
      <c r="A308" s="359"/>
      <c r="B308" s="359"/>
      <c r="C308" s="360"/>
      <c r="D308" s="359"/>
      <c r="E308" s="360"/>
      <c r="F308" s="359"/>
    </row>
    <row r="309" spans="1:6" x14ac:dyDescent="0.25">
      <c r="A309" s="359"/>
      <c r="B309" s="359"/>
      <c r="C309" s="360"/>
      <c r="D309" s="359"/>
      <c r="E309" s="360"/>
      <c r="F309" s="359"/>
    </row>
    <row r="310" spans="1:6" x14ac:dyDescent="0.25">
      <c r="A310" s="359"/>
      <c r="B310" s="359"/>
      <c r="C310" s="360"/>
      <c r="D310" s="359"/>
      <c r="E310" s="360"/>
      <c r="F310" s="359"/>
    </row>
    <row r="311" spans="1:6" x14ac:dyDescent="0.25">
      <c r="A311" s="359"/>
      <c r="B311" s="359"/>
      <c r="C311" s="360"/>
      <c r="D311" s="359"/>
      <c r="E311" s="360"/>
      <c r="F311" s="359"/>
    </row>
    <row r="312" spans="1:6" x14ac:dyDescent="0.25">
      <c r="A312" s="359"/>
      <c r="B312" s="359"/>
      <c r="C312" s="360"/>
      <c r="D312" s="359"/>
      <c r="E312" s="360"/>
      <c r="F312" s="359"/>
    </row>
    <row r="313" spans="1:6" x14ac:dyDescent="0.25">
      <c r="A313" s="359"/>
      <c r="B313" s="359"/>
      <c r="C313" s="360"/>
      <c r="D313" s="359"/>
      <c r="E313" s="360"/>
      <c r="F313" s="359"/>
    </row>
    <row r="314" spans="1:6" x14ac:dyDescent="0.25">
      <c r="A314" s="359"/>
      <c r="B314" s="359"/>
      <c r="C314" s="360"/>
      <c r="D314" s="359"/>
      <c r="E314" s="360"/>
      <c r="F314" s="359"/>
    </row>
    <row r="315" spans="1:6" x14ac:dyDescent="0.25">
      <c r="A315" s="359"/>
      <c r="B315" s="359"/>
      <c r="C315" s="360"/>
      <c r="D315" s="359"/>
      <c r="E315" s="360"/>
      <c r="F315" s="359"/>
    </row>
    <row r="316" spans="1:6" x14ac:dyDescent="0.25">
      <c r="A316" s="359"/>
      <c r="B316" s="359"/>
      <c r="C316" s="360"/>
      <c r="D316" s="359"/>
      <c r="E316" s="360"/>
      <c r="F316" s="359"/>
    </row>
    <row r="317" spans="1:6" x14ac:dyDescent="0.25">
      <c r="A317" s="359"/>
      <c r="B317" s="359"/>
      <c r="C317" s="360"/>
      <c r="D317" s="359"/>
      <c r="E317" s="360"/>
      <c r="F317" s="359"/>
    </row>
    <row r="318" spans="1:6" x14ac:dyDescent="0.25">
      <c r="A318" s="359"/>
      <c r="B318" s="359"/>
      <c r="C318" s="360"/>
      <c r="D318" s="359"/>
      <c r="E318" s="360"/>
      <c r="F318" s="359"/>
    </row>
    <row r="319" spans="1:6" x14ac:dyDescent="0.25">
      <c r="A319" s="359"/>
      <c r="B319" s="359"/>
      <c r="C319" s="360"/>
      <c r="D319" s="359"/>
      <c r="E319" s="360"/>
      <c r="F319" s="359"/>
    </row>
    <row r="320" spans="1:6" x14ac:dyDescent="0.25">
      <c r="A320" s="359"/>
      <c r="B320" s="359"/>
      <c r="C320" s="360"/>
      <c r="D320" s="359"/>
      <c r="E320" s="360"/>
      <c r="F320" s="359"/>
    </row>
    <row r="321" spans="1:6" x14ac:dyDescent="0.25">
      <c r="A321" s="359"/>
      <c r="B321" s="359"/>
      <c r="C321" s="360"/>
      <c r="D321" s="359"/>
      <c r="E321" s="360"/>
      <c r="F321" s="359"/>
    </row>
    <row r="322" spans="1:6" x14ac:dyDescent="0.25">
      <c r="A322" s="359"/>
      <c r="B322" s="359"/>
      <c r="C322" s="360"/>
      <c r="D322" s="359"/>
      <c r="E322" s="360"/>
      <c r="F322" s="359"/>
    </row>
    <row r="323" spans="1:6" x14ac:dyDescent="0.25">
      <c r="A323" s="359"/>
      <c r="B323" s="359"/>
      <c r="C323" s="360"/>
      <c r="D323" s="359"/>
      <c r="E323" s="360"/>
      <c r="F323" s="359"/>
    </row>
    <row r="324" spans="1:6" x14ac:dyDescent="0.25">
      <c r="A324" s="359"/>
      <c r="B324" s="359"/>
      <c r="C324" s="360"/>
      <c r="D324" s="359"/>
      <c r="E324" s="360"/>
      <c r="F324" s="359"/>
    </row>
    <row r="325" spans="1:6" x14ac:dyDescent="0.25">
      <c r="A325" s="359"/>
      <c r="B325" s="359"/>
      <c r="C325" s="360"/>
      <c r="D325" s="359"/>
      <c r="E325" s="360"/>
      <c r="F325" s="359"/>
    </row>
    <row r="326" spans="1:6" x14ac:dyDescent="0.25">
      <c r="A326" s="359"/>
      <c r="B326" s="359"/>
      <c r="C326" s="360"/>
      <c r="D326" s="359"/>
      <c r="E326" s="360"/>
      <c r="F326" s="359"/>
    </row>
    <row r="327" spans="1:6" x14ac:dyDescent="0.25">
      <c r="A327" s="359"/>
      <c r="B327" s="359"/>
      <c r="C327" s="360"/>
      <c r="D327" s="359"/>
      <c r="E327" s="360"/>
      <c r="F327" s="359"/>
    </row>
    <row r="328" spans="1:6" x14ac:dyDescent="0.25">
      <c r="A328" s="359"/>
      <c r="B328" s="359"/>
      <c r="C328" s="360"/>
      <c r="D328" s="359"/>
      <c r="E328" s="360"/>
      <c r="F328" s="359"/>
    </row>
    <row r="329" spans="1:6" x14ac:dyDescent="0.25">
      <c r="A329" s="359"/>
      <c r="B329" s="359"/>
      <c r="C329" s="360"/>
      <c r="D329" s="359"/>
      <c r="E329" s="360"/>
      <c r="F329" s="359"/>
    </row>
    <row r="330" spans="1:6" x14ac:dyDescent="0.25">
      <c r="A330" s="359"/>
      <c r="B330" s="359"/>
      <c r="C330" s="360"/>
      <c r="D330" s="359"/>
      <c r="E330" s="360"/>
      <c r="F330" s="359"/>
    </row>
    <row r="331" spans="1:6" x14ac:dyDescent="0.25">
      <c r="A331" s="359"/>
      <c r="B331" s="359"/>
      <c r="C331" s="360"/>
      <c r="D331" s="359"/>
      <c r="E331" s="360"/>
      <c r="F331" s="359"/>
    </row>
    <row r="332" spans="1:6" x14ac:dyDescent="0.25">
      <c r="A332" s="359"/>
      <c r="B332" s="359"/>
      <c r="C332" s="360"/>
      <c r="D332" s="359"/>
      <c r="E332" s="360"/>
      <c r="F332" s="359"/>
    </row>
    <row r="333" spans="1:6" x14ac:dyDescent="0.25">
      <c r="A333" s="359"/>
      <c r="B333" s="359"/>
      <c r="C333" s="360"/>
      <c r="D333" s="359"/>
      <c r="E333" s="360"/>
      <c r="F333" s="359"/>
    </row>
    <row r="334" spans="1:6" x14ac:dyDescent="0.25">
      <c r="A334" s="359"/>
      <c r="B334" s="359"/>
      <c r="C334" s="360"/>
      <c r="D334" s="359"/>
      <c r="E334" s="360"/>
      <c r="F334" s="359"/>
    </row>
    <row r="335" spans="1:6" x14ac:dyDescent="0.25">
      <c r="A335" s="359"/>
      <c r="B335" s="359"/>
      <c r="C335" s="360"/>
      <c r="D335" s="359"/>
      <c r="E335" s="360"/>
      <c r="F335" s="359"/>
    </row>
    <row r="336" spans="1:6" x14ac:dyDescent="0.25">
      <c r="A336" s="359"/>
      <c r="B336" s="359"/>
      <c r="C336" s="360"/>
      <c r="D336" s="359"/>
      <c r="E336" s="360"/>
      <c r="F336" s="359"/>
    </row>
    <row r="337" spans="1:6" x14ac:dyDescent="0.25">
      <c r="A337" s="359"/>
      <c r="B337" s="359"/>
      <c r="C337" s="360"/>
      <c r="D337" s="359"/>
      <c r="E337" s="360"/>
      <c r="F337" s="359"/>
    </row>
    <row r="338" spans="1:6" x14ac:dyDescent="0.25">
      <c r="A338" s="359"/>
      <c r="B338" s="359"/>
      <c r="C338" s="360"/>
      <c r="D338" s="359"/>
      <c r="E338" s="360"/>
      <c r="F338" s="359"/>
    </row>
    <row r="339" spans="1:6" x14ac:dyDescent="0.25">
      <c r="A339" s="359"/>
      <c r="B339" s="359"/>
      <c r="C339" s="360"/>
      <c r="D339" s="359"/>
      <c r="E339" s="360"/>
      <c r="F339" s="359"/>
    </row>
    <row r="340" spans="1:6" x14ac:dyDescent="0.25">
      <c r="A340" s="359"/>
      <c r="B340" s="359"/>
      <c r="C340" s="360"/>
      <c r="D340" s="359"/>
      <c r="E340" s="360"/>
      <c r="F340" s="359"/>
    </row>
    <row r="341" spans="1:6" x14ac:dyDescent="0.25">
      <c r="A341" s="359"/>
      <c r="B341" s="359"/>
      <c r="C341" s="360"/>
      <c r="D341" s="359"/>
      <c r="E341" s="360"/>
      <c r="F341" s="359"/>
    </row>
    <row r="342" spans="1:6" x14ac:dyDescent="0.25">
      <c r="A342" s="359"/>
      <c r="B342" s="359"/>
      <c r="C342" s="360"/>
      <c r="D342" s="359"/>
      <c r="E342" s="360"/>
      <c r="F342" s="359"/>
    </row>
    <row r="343" spans="1:6" x14ac:dyDescent="0.25">
      <c r="A343" s="359"/>
      <c r="B343" s="359"/>
      <c r="C343" s="360"/>
      <c r="D343" s="359"/>
      <c r="E343" s="360"/>
      <c r="F343" s="359"/>
    </row>
    <row r="344" spans="1:6" x14ac:dyDescent="0.25">
      <c r="A344" s="359"/>
      <c r="B344" s="359"/>
      <c r="C344" s="360"/>
      <c r="D344" s="359"/>
      <c r="E344" s="360"/>
      <c r="F344" s="359"/>
    </row>
    <row r="345" spans="1:6" x14ac:dyDescent="0.25">
      <c r="A345" s="359"/>
      <c r="B345" s="359"/>
      <c r="C345" s="360"/>
      <c r="D345" s="359"/>
      <c r="E345" s="360"/>
      <c r="F345" s="359"/>
    </row>
    <row r="346" spans="1:6" x14ac:dyDescent="0.25">
      <c r="A346" s="359"/>
      <c r="B346" s="359"/>
      <c r="C346" s="360"/>
      <c r="D346" s="359"/>
      <c r="E346" s="360"/>
      <c r="F346" s="359"/>
    </row>
    <row r="347" spans="1:6" x14ac:dyDescent="0.25">
      <c r="A347" s="359"/>
      <c r="B347" s="359"/>
      <c r="C347" s="360"/>
      <c r="D347" s="359"/>
      <c r="E347" s="360"/>
      <c r="F347" s="359"/>
    </row>
    <row r="348" spans="1:6" x14ac:dyDescent="0.25">
      <c r="A348" s="359"/>
      <c r="B348" s="359"/>
      <c r="C348" s="360"/>
      <c r="D348" s="359"/>
      <c r="E348" s="360"/>
      <c r="F348" s="359"/>
    </row>
    <row r="349" spans="1:6" x14ac:dyDescent="0.25">
      <c r="A349" s="359"/>
      <c r="B349" s="359"/>
      <c r="C349" s="360"/>
      <c r="D349" s="359"/>
      <c r="E349" s="360"/>
      <c r="F349" s="359"/>
    </row>
    <row r="350" spans="1:6" x14ac:dyDescent="0.25">
      <c r="A350" s="359"/>
      <c r="B350" s="359"/>
      <c r="C350" s="360"/>
      <c r="D350" s="359"/>
      <c r="E350" s="360"/>
      <c r="F350" s="359"/>
    </row>
    <row r="351" spans="1:6" x14ac:dyDescent="0.25">
      <c r="A351" s="359"/>
      <c r="B351" s="359"/>
      <c r="C351" s="360"/>
      <c r="D351" s="359"/>
      <c r="E351" s="360"/>
      <c r="F351" s="359"/>
    </row>
    <row r="352" spans="1:6" x14ac:dyDescent="0.25">
      <c r="A352" s="359"/>
      <c r="B352" s="359"/>
      <c r="C352" s="360"/>
      <c r="D352" s="359"/>
      <c r="E352" s="360"/>
      <c r="F352" s="359"/>
    </row>
    <row r="353" spans="1:6" x14ac:dyDescent="0.25">
      <c r="A353" s="359"/>
      <c r="B353" s="359"/>
      <c r="C353" s="360"/>
      <c r="D353" s="359"/>
      <c r="E353" s="360"/>
      <c r="F353" s="359"/>
    </row>
    <row r="354" spans="1:6" x14ac:dyDescent="0.25">
      <c r="A354" s="359"/>
      <c r="B354" s="359"/>
      <c r="C354" s="360"/>
      <c r="D354" s="359"/>
      <c r="E354" s="360"/>
      <c r="F354" s="359"/>
    </row>
    <row r="355" spans="1:6" x14ac:dyDescent="0.25">
      <c r="A355" s="359"/>
      <c r="B355" s="359"/>
      <c r="C355" s="360"/>
      <c r="D355" s="359"/>
      <c r="E355" s="360"/>
      <c r="F355" s="359"/>
    </row>
    <row r="356" spans="1:6" x14ac:dyDescent="0.25">
      <c r="A356" s="359"/>
      <c r="B356" s="359"/>
      <c r="C356" s="360"/>
      <c r="D356" s="359"/>
      <c r="E356" s="360"/>
      <c r="F356" s="359"/>
    </row>
    <row r="357" spans="1:6" x14ac:dyDescent="0.25">
      <c r="A357" s="359"/>
      <c r="B357" s="359"/>
      <c r="C357" s="360"/>
      <c r="D357" s="359"/>
      <c r="E357" s="360"/>
      <c r="F357" s="359"/>
    </row>
    <row r="358" spans="1:6" x14ac:dyDescent="0.25">
      <c r="A358" s="359"/>
      <c r="B358" s="359"/>
      <c r="C358" s="360"/>
      <c r="D358" s="359"/>
      <c r="E358" s="360"/>
      <c r="F358" s="359"/>
    </row>
    <row r="359" spans="1:6" x14ac:dyDescent="0.25">
      <c r="A359" s="359"/>
      <c r="B359" s="359"/>
      <c r="C359" s="360"/>
      <c r="D359" s="359"/>
      <c r="E359" s="360"/>
      <c r="F359" s="359"/>
    </row>
    <row r="360" spans="1:6" x14ac:dyDescent="0.25">
      <c r="A360" s="359"/>
      <c r="B360" s="359"/>
      <c r="C360" s="360"/>
      <c r="D360" s="359"/>
      <c r="E360" s="360"/>
      <c r="F360" s="359"/>
    </row>
    <row r="361" spans="1:6" x14ac:dyDescent="0.25">
      <c r="A361" s="359"/>
      <c r="B361" s="359"/>
      <c r="C361" s="360"/>
      <c r="D361" s="359"/>
      <c r="E361" s="360"/>
      <c r="F361" s="359"/>
    </row>
    <row r="362" spans="1:6" x14ac:dyDescent="0.25">
      <c r="A362" s="359"/>
      <c r="B362" s="359"/>
      <c r="C362" s="360"/>
      <c r="D362" s="359"/>
      <c r="E362" s="360"/>
      <c r="F362" s="359"/>
    </row>
    <row r="363" spans="1:6" x14ac:dyDescent="0.25">
      <c r="A363" s="359"/>
      <c r="B363" s="359"/>
      <c r="C363" s="360"/>
      <c r="D363" s="359"/>
      <c r="E363" s="360"/>
      <c r="F363" s="359"/>
    </row>
    <row r="364" spans="1:6" x14ac:dyDescent="0.25">
      <c r="A364" s="359"/>
      <c r="B364" s="359"/>
      <c r="C364" s="360"/>
      <c r="D364" s="359"/>
      <c r="E364" s="360"/>
      <c r="F364" s="359"/>
    </row>
    <row r="365" spans="1:6" x14ac:dyDescent="0.25">
      <c r="A365" s="359"/>
      <c r="B365" s="359"/>
      <c r="C365" s="360"/>
      <c r="D365" s="359"/>
      <c r="E365" s="360"/>
      <c r="F365" s="359"/>
    </row>
    <row r="366" spans="1:6" x14ac:dyDescent="0.25">
      <c r="A366" s="359"/>
      <c r="B366" s="359"/>
      <c r="C366" s="360"/>
      <c r="D366" s="359"/>
      <c r="E366" s="360"/>
      <c r="F366" s="359"/>
    </row>
    <row r="367" spans="1:6" x14ac:dyDescent="0.25">
      <c r="A367" s="359"/>
      <c r="B367" s="359"/>
      <c r="C367" s="360"/>
      <c r="D367" s="359"/>
      <c r="E367" s="360"/>
      <c r="F367" s="359"/>
    </row>
    <row r="368" spans="1:6" x14ac:dyDescent="0.25">
      <c r="A368" s="359"/>
      <c r="B368" s="359"/>
      <c r="C368" s="360"/>
      <c r="D368" s="359"/>
      <c r="E368" s="360"/>
      <c r="F368" s="359"/>
    </row>
    <row r="369" spans="1:6" x14ac:dyDescent="0.25">
      <c r="A369" s="359"/>
      <c r="B369" s="359"/>
      <c r="C369" s="360"/>
      <c r="D369" s="359"/>
      <c r="E369" s="360"/>
      <c r="F369" s="359"/>
    </row>
    <row r="370" spans="1:6" x14ac:dyDescent="0.25">
      <c r="A370" s="359"/>
      <c r="B370" s="359"/>
      <c r="C370" s="360"/>
      <c r="D370" s="359"/>
      <c r="E370" s="360"/>
      <c r="F370" s="359"/>
    </row>
    <row r="371" spans="1:6" x14ac:dyDescent="0.25">
      <c r="A371" s="359"/>
      <c r="B371" s="359"/>
      <c r="C371" s="360"/>
      <c r="D371" s="359"/>
      <c r="E371" s="360"/>
      <c r="F371" s="359"/>
    </row>
    <row r="372" spans="1:6" x14ac:dyDescent="0.25">
      <c r="A372" s="359"/>
      <c r="B372" s="359"/>
      <c r="C372" s="360"/>
      <c r="D372" s="359"/>
      <c r="E372" s="360"/>
      <c r="F372" s="359"/>
    </row>
    <row r="373" spans="1:6" x14ac:dyDescent="0.25">
      <c r="A373" s="359"/>
      <c r="B373" s="359"/>
      <c r="C373" s="360"/>
      <c r="D373" s="359"/>
      <c r="E373" s="360"/>
      <c r="F373" s="359"/>
    </row>
    <row r="374" spans="1:6" x14ac:dyDescent="0.25">
      <c r="A374" s="359"/>
      <c r="B374" s="359"/>
      <c r="C374" s="360"/>
      <c r="D374" s="359"/>
      <c r="E374" s="360"/>
      <c r="F374" s="359"/>
    </row>
    <row r="375" spans="1:6" x14ac:dyDescent="0.25">
      <c r="A375" s="359"/>
      <c r="B375" s="359"/>
      <c r="C375" s="360"/>
      <c r="D375" s="359"/>
      <c r="E375" s="360"/>
      <c r="F375" s="359"/>
    </row>
    <row r="376" spans="1:6" x14ac:dyDescent="0.25">
      <c r="A376" s="359"/>
      <c r="B376" s="359"/>
      <c r="C376" s="360"/>
      <c r="D376" s="359"/>
      <c r="E376" s="360"/>
      <c r="F376" s="359"/>
    </row>
    <row r="377" spans="1:6" x14ac:dyDescent="0.25">
      <c r="A377" s="359"/>
      <c r="B377" s="359"/>
      <c r="C377" s="360"/>
      <c r="D377" s="359"/>
      <c r="E377" s="360"/>
      <c r="F377" s="359"/>
    </row>
    <row r="378" spans="1:6" x14ac:dyDescent="0.25">
      <c r="A378" s="359"/>
      <c r="B378" s="359"/>
      <c r="C378" s="360"/>
      <c r="D378" s="359"/>
      <c r="E378" s="360"/>
      <c r="F378" s="359"/>
    </row>
    <row r="379" spans="1:6" x14ac:dyDescent="0.25">
      <c r="A379" s="359"/>
      <c r="B379" s="359"/>
      <c r="C379" s="360"/>
      <c r="D379" s="359"/>
      <c r="E379" s="360"/>
      <c r="F379" s="359"/>
    </row>
    <row r="380" spans="1:6" x14ac:dyDescent="0.25">
      <c r="A380" s="359"/>
      <c r="B380" s="359"/>
      <c r="C380" s="360"/>
      <c r="D380" s="359"/>
      <c r="E380" s="360"/>
      <c r="F380" s="359"/>
    </row>
    <row r="381" spans="1:6" x14ac:dyDescent="0.25">
      <c r="A381" s="359"/>
      <c r="B381" s="359"/>
      <c r="C381" s="360"/>
      <c r="D381" s="359"/>
      <c r="E381" s="360"/>
      <c r="F381" s="359"/>
    </row>
    <row r="382" spans="1:6" x14ac:dyDescent="0.25">
      <c r="A382" s="359"/>
      <c r="B382" s="359"/>
      <c r="C382" s="360"/>
      <c r="D382" s="359"/>
      <c r="E382" s="360"/>
      <c r="F382" s="359"/>
    </row>
    <row r="383" spans="1:6" x14ac:dyDescent="0.25">
      <c r="A383" s="359"/>
      <c r="B383" s="359"/>
      <c r="C383" s="360"/>
      <c r="D383" s="359"/>
      <c r="E383" s="360"/>
      <c r="F383" s="359"/>
    </row>
    <row r="384" spans="1:6" x14ac:dyDescent="0.25">
      <c r="A384" s="359"/>
      <c r="B384" s="359"/>
      <c r="C384" s="360"/>
      <c r="D384" s="359"/>
      <c r="E384" s="360"/>
      <c r="F384" s="359"/>
    </row>
    <row r="385" spans="1:6" x14ac:dyDescent="0.25">
      <c r="A385" s="359"/>
      <c r="B385" s="359"/>
      <c r="C385" s="360"/>
      <c r="D385" s="359"/>
      <c r="E385" s="360"/>
      <c r="F385" s="359"/>
    </row>
    <row r="386" spans="1:6" x14ac:dyDescent="0.25">
      <c r="A386" s="359"/>
      <c r="B386" s="359"/>
      <c r="C386" s="360"/>
      <c r="D386" s="359"/>
      <c r="E386" s="360"/>
      <c r="F386" s="359"/>
    </row>
    <row r="387" spans="1:6" x14ac:dyDescent="0.25">
      <c r="A387" s="359"/>
      <c r="B387" s="359"/>
      <c r="C387" s="360"/>
      <c r="D387" s="359"/>
      <c r="E387" s="360"/>
      <c r="F387" s="359"/>
    </row>
    <row r="388" spans="1:6" x14ac:dyDescent="0.25">
      <c r="A388" s="359"/>
      <c r="B388" s="359"/>
      <c r="C388" s="360"/>
      <c r="D388" s="359"/>
      <c r="E388" s="360"/>
      <c r="F388" s="359"/>
    </row>
    <row r="389" spans="1:6" x14ac:dyDescent="0.25">
      <c r="A389" s="359"/>
      <c r="B389" s="359"/>
      <c r="C389" s="360"/>
      <c r="D389" s="359"/>
      <c r="E389" s="360"/>
      <c r="F389" s="359"/>
    </row>
    <row r="390" spans="1:6" x14ac:dyDescent="0.25">
      <c r="A390" s="359"/>
      <c r="B390" s="359"/>
      <c r="C390" s="360"/>
      <c r="D390" s="359"/>
      <c r="E390" s="360"/>
      <c r="F390" s="359"/>
    </row>
    <row r="391" spans="1:6" x14ac:dyDescent="0.25">
      <c r="A391" s="359"/>
      <c r="B391" s="359"/>
      <c r="C391" s="360"/>
      <c r="D391" s="359"/>
      <c r="E391" s="360"/>
      <c r="F391" s="359"/>
    </row>
    <row r="392" spans="1:6" x14ac:dyDescent="0.25">
      <c r="A392" s="359"/>
      <c r="B392" s="359"/>
      <c r="C392" s="360"/>
      <c r="D392" s="359"/>
      <c r="E392" s="360"/>
      <c r="F392" s="359"/>
    </row>
    <row r="393" spans="1:6" x14ac:dyDescent="0.25">
      <c r="A393" s="359"/>
      <c r="B393" s="359"/>
      <c r="C393" s="360"/>
      <c r="D393" s="359"/>
      <c r="E393" s="360"/>
      <c r="F393" s="359"/>
    </row>
    <row r="394" spans="1:6" x14ac:dyDescent="0.25">
      <c r="A394" s="359"/>
      <c r="B394" s="359"/>
      <c r="C394" s="360"/>
      <c r="D394" s="359"/>
      <c r="E394" s="360"/>
      <c r="F394" s="359"/>
    </row>
    <row r="395" spans="1:6" x14ac:dyDescent="0.25">
      <c r="A395" s="359"/>
      <c r="B395" s="359"/>
      <c r="C395" s="360"/>
      <c r="D395" s="359"/>
      <c r="E395" s="360"/>
      <c r="F395" s="359"/>
    </row>
    <row r="396" spans="1:6" x14ac:dyDescent="0.25">
      <c r="A396" s="359"/>
      <c r="B396" s="359"/>
      <c r="C396" s="360"/>
      <c r="D396" s="359"/>
      <c r="E396" s="360"/>
      <c r="F396" s="359"/>
    </row>
    <row r="397" spans="1:6" x14ac:dyDescent="0.25">
      <c r="A397" s="359"/>
      <c r="B397" s="359"/>
      <c r="C397" s="360"/>
      <c r="D397" s="359"/>
      <c r="E397" s="360"/>
      <c r="F397" s="359"/>
    </row>
    <row r="398" spans="1:6" x14ac:dyDescent="0.25">
      <c r="A398" s="359"/>
      <c r="B398" s="359"/>
      <c r="C398" s="360"/>
      <c r="D398" s="359"/>
      <c r="E398" s="360"/>
      <c r="F398" s="359"/>
    </row>
    <row r="399" spans="1:6" x14ac:dyDescent="0.25">
      <c r="A399" s="359"/>
      <c r="B399" s="359"/>
      <c r="C399" s="360"/>
      <c r="D399" s="359"/>
      <c r="E399" s="360"/>
      <c r="F399" s="359"/>
    </row>
    <row r="400" spans="1:6" x14ac:dyDescent="0.25">
      <c r="A400" s="359"/>
      <c r="B400" s="359"/>
      <c r="C400" s="360"/>
      <c r="D400" s="359"/>
      <c r="E400" s="360"/>
      <c r="F400" s="359"/>
    </row>
    <row r="401" spans="1:6" x14ac:dyDescent="0.25">
      <c r="A401" s="359"/>
      <c r="B401" s="359"/>
      <c r="C401" s="360"/>
      <c r="D401" s="359"/>
      <c r="E401" s="360"/>
      <c r="F401" s="359"/>
    </row>
    <row r="402" spans="1:6" x14ac:dyDescent="0.25">
      <c r="A402" s="359"/>
      <c r="B402" s="359"/>
      <c r="C402" s="360"/>
      <c r="D402" s="359"/>
      <c r="E402" s="360"/>
      <c r="F402" s="359"/>
    </row>
    <row r="403" spans="1:6" x14ac:dyDescent="0.25">
      <c r="A403" s="359"/>
      <c r="B403" s="359"/>
      <c r="C403" s="360"/>
      <c r="D403" s="359"/>
      <c r="E403" s="360"/>
      <c r="F403" s="359"/>
    </row>
    <row r="404" spans="1:6" x14ac:dyDescent="0.25">
      <c r="A404" s="359"/>
      <c r="B404" s="359"/>
      <c r="C404" s="360"/>
      <c r="D404" s="359"/>
      <c r="E404" s="360"/>
      <c r="F404" s="359"/>
    </row>
    <row r="405" spans="1:6" x14ac:dyDescent="0.25">
      <c r="A405" s="359"/>
      <c r="B405" s="359"/>
      <c r="C405" s="360"/>
      <c r="D405" s="359"/>
      <c r="E405" s="360"/>
      <c r="F405" s="359"/>
    </row>
    <row r="406" spans="1:6" x14ac:dyDescent="0.25">
      <c r="A406" s="359"/>
      <c r="B406" s="359"/>
      <c r="C406" s="360"/>
      <c r="D406" s="359"/>
      <c r="E406" s="360"/>
      <c r="F406" s="359"/>
    </row>
    <row r="407" spans="1:6" x14ac:dyDescent="0.25">
      <c r="A407" s="359"/>
      <c r="B407" s="359"/>
      <c r="C407" s="360"/>
      <c r="D407" s="359"/>
      <c r="E407" s="360"/>
      <c r="F407" s="359"/>
    </row>
    <row r="408" spans="1:6" x14ac:dyDescent="0.25">
      <c r="A408" s="359"/>
      <c r="B408" s="359"/>
      <c r="C408" s="360"/>
      <c r="D408" s="359"/>
      <c r="E408" s="360"/>
      <c r="F408" s="359"/>
    </row>
    <row r="409" spans="1:6" x14ac:dyDescent="0.25">
      <c r="A409" s="359"/>
      <c r="B409" s="359"/>
      <c r="C409" s="360"/>
      <c r="D409" s="359"/>
      <c r="E409" s="360"/>
      <c r="F409" s="359"/>
    </row>
    <row r="410" spans="1:6" x14ac:dyDescent="0.25">
      <c r="A410" s="359"/>
      <c r="B410" s="359"/>
      <c r="C410" s="360"/>
      <c r="D410" s="359"/>
      <c r="E410" s="360"/>
      <c r="F410" s="359"/>
    </row>
    <row r="411" spans="1:6" x14ac:dyDescent="0.25">
      <c r="A411" s="359"/>
      <c r="B411" s="359"/>
      <c r="C411" s="360"/>
      <c r="D411" s="359"/>
      <c r="E411" s="360"/>
      <c r="F411" s="359"/>
    </row>
    <row r="412" spans="1:6" x14ac:dyDescent="0.25">
      <c r="A412" s="359"/>
      <c r="B412" s="359"/>
      <c r="C412" s="360"/>
      <c r="D412" s="359"/>
      <c r="E412" s="360"/>
      <c r="F412" s="359"/>
    </row>
    <row r="413" spans="1:6" x14ac:dyDescent="0.25">
      <c r="A413" s="359"/>
      <c r="B413" s="359"/>
      <c r="C413" s="360"/>
      <c r="D413" s="359"/>
      <c r="E413" s="360"/>
      <c r="F413" s="359"/>
    </row>
    <row r="414" spans="1:6" x14ac:dyDescent="0.25">
      <c r="A414" s="359"/>
      <c r="B414" s="359"/>
      <c r="C414" s="360"/>
      <c r="D414" s="359"/>
      <c r="E414" s="360"/>
      <c r="F414" s="359"/>
    </row>
    <row r="415" spans="1:6" x14ac:dyDescent="0.25">
      <c r="A415" s="359"/>
      <c r="B415" s="359"/>
      <c r="C415" s="360"/>
      <c r="D415" s="359"/>
      <c r="E415" s="360"/>
      <c r="F415" s="359"/>
    </row>
    <row r="416" spans="1:6" x14ac:dyDescent="0.25">
      <c r="A416" s="359"/>
      <c r="B416" s="359"/>
      <c r="C416" s="360"/>
      <c r="D416" s="359"/>
      <c r="E416" s="360"/>
      <c r="F416" s="359"/>
    </row>
    <row r="417" spans="1:6" x14ac:dyDescent="0.25">
      <c r="A417" s="359"/>
      <c r="B417" s="359"/>
      <c r="C417" s="360"/>
      <c r="D417" s="359"/>
      <c r="E417" s="360"/>
      <c r="F417" s="359"/>
    </row>
    <row r="418" spans="1:6" x14ac:dyDescent="0.25">
      <c r="A418" s="359"/>
      <c r="B418" s="359"/>
      <c r="C418" s="360"/>
      <c r="D418" s="359"/>
      <c r="E418" s="360"/>
      <c r="F418" s="359"/>
    </row>
    <row r="419" spans="1:6" x14ac:dyDescent="0.25">
      <c r="A419" s="359"/>
      <c r="B419" s="359"/>
      <c r="C419" s="360"/>
      <c r="D419" s="359"/>
      <c r="E419" s="360"/>
      <c r="F419" s="359"/>
    </row>
    <row r="420" spans="1:6" x14ac:dyDescent="0.25">
      <c r="A420" s="359"/>
      <c r="B420" s="359"/>
      <c r="C420" s="360"/>
      <c r="D420" s="359"/>
      <c r="E420" s="360"/>
      <c r="F420" s="359"/>
    </row>
    <row r="421" spans="1:6" x14ac:dyDescent="0.25">
      <c r="A421" s="359"/>
      <c r="B421" s="359"/>
      <c r="C421" s="360"/>
      <c r="D421" s="359"/>
      <c r="E421" s="360"/>
      <c r="F421" s="359"/>
    </row>
    <row r="422" spans="1:6" x14ac:dyDescent="0.25">
      <c r="A422" s="359"/>
      <c r="B422" s="359"/>
      <c r="C422" s="360"/>
      <c r="D422" s="359"/>
      <c r="E422" s="360"/>
      <c r="F422" s="359"/>
    </row>
    <row r="423" spans="1:6" x14ac:dyDescent="0.25">
      <c r="A423" s="359"/>
      <c r="B423" s="359"/>
      <c r="C423" s="360"/>
      <c r="D423" s="359"/>
      <c r="E423" s="360"/>
      <c r="F423" s="359"/>
    </row>
    <row r="424" spans="1:6" x14ac:dyDescent="0.25">
      <c r="A424" s="359"/>
      <c r="B424" s="359"/>
      <c r="C424" s="360"/>
      <c r="D424" s="359"/>
      <c r="E424" s="360"/>
      <c r="F424" s="359"/>
    </row>
    <row r="425" spans="1:6" x14ac:dyDescent="0.25">
      <c r="A425" s="359"/>
      <c r="B425" s="359"/>
      <c r="C425" s="360"/>
      <c r="D425" s="359"/>
      <c r="E425" s="360"/>
      <c r="F425" s="359"/>
    </row>
    <row r="426" spans="1:6" x14ac:dyDescent="0.25">
      <c r="A426" s="359"/>
      <c r="B426" s="359"/>
      <c r="C426" s="360"/>
      <c r="D426" s="359"/>
      <c r="E426" s="360"/>
      <c r="F426" s="359"/>
    </row>
    <row r="427" spans="1:6" x14ac:dyDescent="0.25">
      <c r="A427" s="359"/>
      <c r="B427" s="359"/>
      <c r="C427" s="360"/>
      <c r="D427" s="359"/>
      <c r="E427" s="360"/>
      <c r="F427" s="359"/>
    </row>
    <row r="428" spans="1:6" x14ac:dyDescent="0.25">
      <c r="A428" s="359"/>
      <c r="B428" s="359"/>
      <c r="C428" s="360"/>
      <c r="D428" s="359"/>
      <c r="E428" s="360"/>
      <c r="F428" s="359"/>
    </row>
    <row r="429" spans="1:6" x14ac:dyDescent="0.25">
      <c r="A429" s="359"/>
      <c r="B429" s="359"/>
      <c r="C429" s="360"/>
      <c r="D429" s="359"/>
      <c r="E429" s="360"/>
      <c r="F429" s="359"/>
    </row>
    <row r="430" spans="1:6" x14ac:dyDescent="0.25">
      <c r="A430" s="359"/>
      <c r="B430" s="359"/>
      <c r="C430" s="360"/>
      <c r="D430" s="359"/>
      <c r="E430" s="360"/>
      <c r="F430" s="359"/>
    </row>
    <row r="431" spans="1:6" x14ac:dyDescent="0.25">
      <c r="A431" s="359"/>
      <c r="B431" s="359"/>
      <c r="C431" s="360"/>
      <c r="D431" s="359"/>
      <c r="E431" s="360"/>
      <c r="F431" s="359"/>
    </row>
    <row r="432" spans="1:6" x14ac:dyDescent="0.25">
      <c r="A432" s="359"/>
      <c r="B432" s="359"/>
      <c r="C432" s="360"/>
      <c r="D432" s="359"/>
      <c r="E432" s="360"/>
      <c r="F432" s="359"/>
    </row>
    <row r="433" spans="1:6" x14ac:dyDescent="0.25">
      <c r="A433" s="359"/>
      <c r="B433" s="359"/>
      <c r="C433" s="360"/>
      <c r="D433" s="359"/>
      <c r="E433" s="360"/>
      <c r="F433" s="359"/>
    </row>
    <row r="434" spans="1:6" x14ac:dyDescent="0.25">
      <c r="A434" s="359"/>
      <c r="B434" s="359"/>
      <c r="C434" s="360"/>
      <c r="D434" s="359"/>
      <c r="E434" s="360"/>
      <c r="F434" s="359"/>
    </row>
    <row r="435" spans="1:6" x14ac:dyDescent="0.25">
      <c r="A435" s="359"/>
      <c r="B435" s="359"/>
      <c r="C435" s="360"/>
      <c r="D435" s="359"/>
      <c r="E435" s="360"/>
      <c r="F435" s="359"/>
    </row>
    <row r="436" spans="1:6" x14ac:dyDescent="0.25">
      <c r="A436" s="359"/>
      <c r="B436" s="359"/>
      <c r="C436" s="360"/>
      <c r="D436" s="359"/>
      <c r="E436" s="360"/>
      <c r="F436" s="359"/>
    </row>
    <row r="437" spans="1:6" x14ac:dyDescent="0.25">
      <c r="A437" s="359"/>
      <c r="B437" s="359"/>
      <c r="C437" s="360"/>
      <c r="D437" s="359"/>
      <c r="E437" s="360"/>
      <c r="F437" s="359"/>
    </row>
    <row r="438" spans="1:6" x14ac:dyDescent="0.25">
      <c r="A438" s="359"/>
      <c r="B438" s="359"/>
      <c r="C438" s="360"/>
      <c r="D438" s="359"/>
      <c r="E438" s="360"/>
      <c r="F438" s="359"/>
    </row>
    <row r="439" spans="1:6" x14ac:dyDescent="0.25">
      <c r="A439" s="359"/>
      <c r="B439" s="359"/>
      <c r="C439" s="360"/>
      <c r="D439" s="359"/>
      <c r="E439" s="360"/>
      <c r="F439" s="359"/>
    </row>
    <row r="440" spans="1:6" x14ac:dyDescent="0.25">
      <c r="A440" s="359"/>
      <c r="B440" s="359"/>
      <c r="C440" s="360"/>
      <c r="D440" s="359"/>
      <c r="E440" s="360"/>
      <c r="F440" s="359"/>
    </row>
    <row r="441" spans="1:6" x14ac:dyDescent="0.25">
      <c r="A441" s="359"/>
      <c r="B441" s="359"/>
      <c r="C441" s="360"/>
      <c r="D441" s="359"/>
      <c r="E441" s="360"/>
      <c r="F441" s="359"/>
    </row>
    <row r="442" spans="1:6" x14ac:dyDescent="0.25">
      <c r="A442" s="359"/>
      <c r="B442" s="359"/>
      <c r="C442" s="360"/>
      <c r="D442" s="359"/>
      <c r="E442" s="360"/>
      <c r="F442" s="359"/>
    </row>
    <row r="443" spans="1:6" x14ac:dyDescent="0.25">
      <c r="A443" s="359"/>
      <c r="B443" s="359"/>
      <c r="C443" s="360"/>
      <c r="D443" s="359"/>
      <c r="E443" s="360"/>
      <c r="F443" s="359"/>
    </row>
    <row r="444" spans="1:6" x14ac:dyDescent="0.25">
      <c r="A444" s="359"/>
      <c r="B444" s="359"/>
      <c r="C444" s="360"/>
      <c r="D444" s="359"/>
      <c r="E444" s="360"/>
      <c r="F444" s="359"/>
    </row>
    <row r="445" spans="1:6" x14ac:dyDescent="0.25">
      <c r="A445" s="359"/>
      <c r="B445" s="359"/>
      <c r="C445" s="360"/>
      <c r="D445" s="359"/>
      <c r="E445" s="360"/>
      <c r="F445" s="359"/>
    </row>
    <row r="446" spans="1:6" x14ac:dyDescent="0.25">
      <c r="A446" s="359"/>
      <c r="B446" s="359"/>
      <c r="C446" s="360"/>
      <c r="D446" s="359"/>
      <c r="E446" s="360"/>
      <c r="F446" s="359"/>
    </row>
    <row r="447" spans="1:6" x14ac:dyDescent="0.25">
      <c r="A447" s="359"/>
      <c r="B447" s="359"/>
      <c r="C447" s="360"/>
      <c r="D447" s="359"/>
      <c r="E447" s="360"/>
      <c r="F447" s="359"/>
    </row>
    <row r="448" spans="1:6" x14ac:dyDescent="0.25">
      <c r="A448" s="359"/>
      <c r="B448" s="359"/>
      <c r="C448" s="360"/>
      <c r="D448" s="359"/>
      <c r="E448" s="360"/>
      <c r="F448" s="359"/>
    </row>
    <row r="449" spans="1:6" x14ac:dyDescent="0.25">
      <c r="A449" s="359"/>
      <c r="B449" s="359"/>
      <c r="C449" s="360"/>
      <c r="D449" s="359"/>
      <c r="E449" s="360"/>
      <c r="F449" s="359"/>
    </row>
    <row r="450" spans="1:6" x14ac:dyDescent="0.25">
      <c r="A450" s="359"/>
      <c r="B450" s="359"/>
      <c r="C450" s="360"/>
      <c r="D450" s="359"/>
      <c r="E450" s="360"/>
      <c r="F450" s="359"/>
    </row>
    <row r="451" spans="1:6" x14ac:dyDescent="0.25">
      <c r="A451" s="359"/>
      <c r="B451" s="359"/>
      <c r="C451" s="360"/>
      <c r="D451" s="359"/>
      <c r="E451" s="360"/>
      <c r="F451" s="359"/>
    </row>
    <row r="452" spans="1:6" x14ac:dyDescent="0.25">
      <c r="A452" s="359"/>
      <c r="B452" s="359"/>
      <c r="C452" s="360"/>
      <c r="D452" s="359"/>
      <c r="E452" s="360"/>
      <c r="F452" s="359"/>
    </row>
    <row r="453" spans="1:6" x14ac:dyDescent="0.25">
      <c r="A453" s="359"/>
      <c r="B453" s="359"/>
      <c r="C453" s="360"/>
      <c r="D453" s="359"/>
      <c r="E453" s="360"/>
      <c r="F453" s="359"/>
    </row>
    <row r="454" spans="1:6" x14ac:dyDescent="0.25">
      <c r="A454" s="359"/>
      <c r="B454" s="359"/>
      <c r="C454" s="360"/>
      <c r="D454" s="359"/>
      <c r="E454" s="360"/>
      <c r="F454" s="359"/>
    </row>
    <row r="455" spans="1:6" x14ac:dyDescent="0.25">
      <c r="A455" s="359"/>
      <c r="B455" s="359"/>
      <c r="C455" s="360"/>
      <c r="D455" s="359"/>
      <c r="E455" s="360"/>
      <c r="F455" s="359"/>
    </row>
    <row r="456" spans="1:6" x14ac:dyDescent="0.25">
      <c r="A456" s="359"/>
      <c r="B456" s="359"/>
      <c r="C456" s="360"/>
      <c r="D456" s="359"/>
      <c r="E456" s="360"/>
      <c r="F456" s="359"/>
    </row>
    <row r="457" spans="1:6" x14ac:dyDescent="0.25">
      <c r="A457" s="359"/>
      <c r="B457" s="359"/>
      <c r="C457" s="360"/>
      <c r="D457" s="359"/>
      <c r="E457" s="360"/>
      <c r="F457" s="359"/>
    </row>
    <row r="458" spans="1:6" x14ac:dyDescent="0.25">
      <c r="A458" s="359"/>
      <c r="B458" s="359"/>
      <c r="C458" s="360"/>
      <c r="D458" s="359"/>
      <c r="E458" s="360"/>
      <c r="F458" s="359"/>
    </row>
    <row r="459" spans="1:6" x14ac:dyDescent="0.25">
      <c r="A459" s="359"/>
      <c r="B459" s="359"/>
      <c r="C459" s="360"/>
      <c r="D459" s="359"/>
      <c r="E459" s="360"/>
      <c r="F459" s="359"/>
    </row>
    <row r="460" spans="1:6" x14ac:dyDescent="0.25">
      <c r="A460" s="359"/>
      <c r="B460" s="359"/>
      <c r="C460" s="360"/>
      <c r="D460" s="359"/>
      <c r="E460" s="360"/>
      <c r="F460" s="359"/>
    </row>
    <row r="461" spans="1:6" x14ac:dyDescent="0.25">
      <c r="A461" s="359"/>
      <c r="B461" s="359"/>
      <c r="C461" s="360"/>
      <c r="D461" s="359"/>
      <c r="E461" s="360"/>
      <c r="F461" s="359"/>
    </row>
    <row r="462" spans="1:6" x14ac:dyDescent="0.25">
      <c r="A462" s="359"/>
      <c r="B462" s="359"/>
      <c r="C462" s="360"/>
      <c r="D462" s="359"/>
      <c r="E462" s="360"/>
      <c r="F462" s="359"/>
    </row>
    <row r="463" spans="1:6" x14ac:dyDescent="0.25">
      <c r="A463" s="359"/>
      <c r="B463" s="359"/>
      <c r="C463" s="360"/>
      <c r="D463" s="359"/>
      <c r="E463" s="360"/>
      <c r="F463" s="359"/>
    </row>
    <row r="464" spans="1:6" x14ac:dyDescent="0.25">
      <c r="A464" s="359"/>
      <c r="B464" s="359"/>
      <c r="C464" s="360"/>
      <c r="D464" s="359"/>
      <c r="E464" s="360"/>
      <c r="F464" s="359"/>
    </row>
    <row r="465" spans="1:6" x14ac:dyDescent="0.25">
      <c r="A465" s="359"/>
      <c r="B465" s="359"/>
      <c r="C465" s="360"/>
      <c r="D465" s="359"/>
      <c r="E465" s="360"/>
      <c r="F465" s="359"/>
    </row>
    <row r="466" spans="1:6" x14ac:dyDescent="0.25">
      <c r="A466" s="359"/>
      <c r="B466" s="359"/>
      <c r="C466" s="360"/>
      <c r="D466" s="359"/>
      <c r="E466" s="360"/>
      <c r="F466" s="359"/>
    </row>
    <row r="467" spans="1:6" x14ac:dyDescent="0.25">
      <c r="A467" s="359"/>
      <c r="B467" s="359"/>
      <c r="C467" s="360"/>
      <c r="D467" s="359"/>
      <c r="E467" s="360"/>
      <c r="F467" s="359"/>
    </row>
    <row r="468" spans="1:6" x14ac:dyDescent="0.25">
      <c r="A468" s="359"/>
      <c r="B468" s="359"/>
      <c r="C468" s="360"/>
      <c r="D468" s="359"/>
      <c r="E468" s="360"/>
      <c r="F468" s="359"/>
    </row>
    <row r="469" spans="1:6" x14ac:dyDescent="0.25">
      <c r="A469" s="359"/>
      <c r="B469" s="359"/>
      <c r="C469" s="360"/>
      <c r="D469" s="359"/>
      <c r="E469" s="360"/>
      <c r="F469" s="359"/>
    </row>
    <row r="470" spans="1:6" x14ac:dyDescent="0.25">
      <c r="A470" s="359"/>
      <c r="B470" s="359"/>
      <c r="C470" s="360"/>
      <c r="D470" s="359"/>
      <c r="E470" s="360"/>
      <c r="F470" s="359"/>
    </row>
    <row r="471" spans="1:6" x14ac:dyDescent="0.25">
      <c r="A471" s="359"/>
      <c r="B471" s="359"/>
      <c r="C471" s="360"/>
      <c r="D471" s="359"/>
      <c r="E471" s="360"/>
      <c r="F471" s="359"/>
    </row>
    <row r="472" spans="1:6" x14ac:dyDescent="0.25">
      <c r="A472" s="359"/>
      <c r="B472" s="359"/>
      <c r="C472" s="360"/>
      <c r="D472" s="359"/>
      <c r="E472" s="360"/>
      <c r="F472" s="359"/>
    </row>
    <row r="473" spans="1:6" x14ac:dyDescent="0.25">
      <c r="A473" s="359"/>
      <c r="B473" s="359"/>
      <c r="C473" s="360"/>
      <c r="D473" s="359"/>
      <c r="E473" s="360"/>
      <c r="F473" s="359"/>
    </row>
    <row r="474" spans="1:6" x14ac:dyDescent="0.25">
      <c r="A474" s="359"/>
      <c r="B474" s="359"/>
      <c r="C474" s="360"/>
      <c r="D474" s="359"/>
      <c r="E474" s="360"/>
      <c r="F474" s="359"/>
    </row>
    <row r="475" spans="1:6" x14ac:dyDescent="0.25">
      <c r="A475" s="359"/>
      <c r="B475" s="359"/>
      <c r="C475" s="360"/>
      <c r="D475" s="359"/>
      <c r="E475" s="360"/>
      <c r="F475" s="359"/>
    </row>
    <row r="476" spans="1:6" x14ac:dyDescent="0.25">
      <c r="A476" s="359"/>
      <c r="B476" s="359"/>
      <c r="C476" s="360"/>
      <c r="D476" s="359"/>
      <c r="E476" s="360"/>
      <c r="F476" s="359"/>
    </row>
    <row r="477" spans="1:6" x14ac:dyDescent="0.25">
      <c r="A477" s="359"/>
      <c r="B477" s="359"/>
      <c r="C477" s="360"/>
      <c r="D477" s="359"/>
      <c r="E477" s="360"/>
      <c r="F477" s="359"/>
    </row>
    <row r="478" spans="1:6" x14ac:dyDescent="0.25">
      <c r="A478" s="359"/>
      <c r="B478" s="359"/>
      <c r="C478" s="360"/>
      <c r="D478" s="359"/>
      <c r="E478" s="360"/>
      <c r="F478" s="359"/>
    </row>
    <row r="479" spans="1:6" x14ac:dyDescent="0.25">
      <c r="A479" s="359"/>
      <c r="B479" s="359"/>
      <c r="C479" s="360"/>
      <c r="D479" s="359"/>
      <c r="E479" s="360"/>
      <c r="F479" s="359"/>
    </row>
    <row r="480" spans="1:6" x14ac:dyDescent="0.25">
      <c r="A480" s="359"/>
      <c r="B480" s="359"/>
      <c r="C480" s="360"/>
      <c r="D480" s="359"/>
      <c r="E480" s="360"/>
      <c r="F480" s="359"/>
    </row>
    <row r="481" spans="1:6" x14ac:dyDescent="0.25">
      <c r="A481" s="359"/>
      <c r="B481" s="359"/>
      <c r="C481" s="360"/>
      <c r="D481" s="359"/>
      <c r="E481" s="360"/>
      <c r="F481" s="359"/>
    </row>
    <row r="482" spans="1:6" x14ac:dyDescent="0.25">
      <c r="A482" s="359"/>
      <c r="B482" s="359"/>
      <c r="C482" s="360"/>
      <c r="D482" s="359"/>
      <c r="E482" s="360"/>
      <c r="F482" s="359"/>
    </row>
    <row r="483" spans="1:6" x14ac:dyDescent="0.25">
      <c r="A483" s="359"/>
      <c r="B483" s="359"/>
      <c r="C483" s="360"/>
      <c r="D483" s="359"/>
      <c r="E483" s="360"/>
      <c r="F483" s="359"/>
    </row>
    <row r="484" spans="1:6" x14ac:dyDescent="0.25">
      <c r="A484" s="359"/>
      <c r="B484" s="359"/>
      <c r="C484" s="360"/>
      <c r="D484" s="359"/>
      <c r="E484" s="360"/>
      <c r="F484" s="359"/>
    </row>
    <row r="485" spans="1:6" x14ac:dyDescent="0.25">
      <c r="A485" s="359"/>
      <c r="B485" s="359"/>
      <c r="C485" s="360"/>
      <c r="D485" s="359"/>
      <c r="E485" s="360"/>
      <c r="F485" s="359"/>
    </row>
    <row r="486" spans="1:6" x14ac:dyDescent="0.25">
      <c r="A486" s="359"/>
      <c r="B486" s="359"/>
      <c r="C486" s="360"/>
      <c r="D486" s="359"/>
      <c r="E486" s="360"/>
      <c r="F486" s="359"/>
    </row>
    <row r="487" spans="1:6" x14ac:dyDescent="0.25">
      <c r="A487" s="359"/>
      <c r="B487" s="359"/>
      <c r="C487" s="360"/>
      <c r="D487" s="359"/>
      <c r="E487" s="360"/>
      <c r="F487" s="359"/>
    </row>
    <row r="488" spans="1:6" x14ac:dyDescent="0.25">
      <c r="A488" s="359"/>
      <c r="B488" s="359"/>
      <c r="C488" s="360"/>
      <c r="D488" s="359"/>
      <c r="E488" s="360"/>
      <c r="F488" s="359"/>
    </row>
    <row r="489" spans="1:6" x14ac:dyDescent="0.25">
      <c r="A489" s="359"/>
      <c r="B489" s="359"/>
      <c r="C489" s="360"/>
      <c r="D489" s="359"/>
      <c r="E489" s="360"/>
      <c r="F489" s="359"/>
    </row>
    <row r="490" spans="1:6" x14ac:dyDescent="0.25">
      <c r="A490" s="359"/>
      <c r="B490" s="359"/>
      <c r="C490" s="360"/>
      <c r="D490" s="359"/>
      <c r="E490" s="360"/>
      <c r="F490" s="359"/>
    </row>
    <row r="491" spans="1:6" x14ac:dyDescent="0.25">
      <c r="A491" s="359"/>
      <c r="B491" s="359"/>
      <c r="C491" s="360"/>
      <c r="D491" s="359"/>
      <c r="E491" s="360"/>
      <c r="F491" s="359"/>
    </row>
    <row r="492" spans="1:6" x14ac:dyDescent="0.25">
      <c r="A492" s="359"/>
      <c r="B492" s="359"/>
      <c r="C492" s="360"/>
      <c r="D492" s="359"/>
      <c r="E492" s="360"/>
      <c r="F492" s="359"/>
    </row>
    <row r="493" spans="1:6" x14ac:dyDescent="0.25">
      <c r="A493" s="359"/>
      <c r="B493" s="359"/>
      <c r="C493" s="360"/>
      <c r="D493" s="359"/>
      <c r="E493" s="360"/>
      <c r="F493" s="359"/>
    </row>
    <row r="494" spans="1:6" x14ac:dyDescent="0.25">
      <c r="A494" s="359"/>
      <c r="B494" s="359"/>
      <c r="C494" s="360"/>
      <c r="D494" s="359"/>
      <c r="E494" s="360"/>
      <c r="F494" s="359"/>
    </row>
    <row r="495" spans="1:6" x14ac:dyDescent="0.25">
      <c r="A495" s="359"/>
      <c r="B495" s="359"/>
      <c r="C495" s="360"/>
      <c r="D495" s="359"/>
      <c r="E495" s="360"/>
      <c r="F495" s="359"/>
    </row>
    <row r="496" spans="1:6" x14ac:dyDescent="0.25">
      <c r="A496" s="359"/>
      <c r="B496" s="359"/>
      <c r="C496" s="360"/>
      <c r="D496" s="359"/>
      <c r="E496" s="360"/>
      <c r="F496" s="359"/>
    </row>
    <row r="497" spans="1:6" x14ac:dyDescent="0.25">
      <c r="A497" s="359"/>
      <c r="B497" s="359"/>
      <c r="C497" s="360"/>
      <c r="D497" s="359"/>
      <c r="E497" s="360"/>
      <c r="F497" s="359"/>
    </row>
    <row r="498" spans="1:6" x14ac:dyDescent="0.25">
      <c r="A498" s="359"/>
      <c r="B498" s="359"/>
      <c r="C498" s="360"/>
      <c r="D498" s="359"/>
      <c r="E498" s="360"/>
      <c r="F498" s="359"/>
    </row>
    <row r="499" spans="1:6" x14ac:dyDescent="0.25">
      <c r="A499" s="359"/>
      <c r="B499" s="359"/>
      <c r="C499" s="360"/>
      <c r="D499" s="359"/>
      <c r="E499" s="360"/>
      <c r="F499" s="359"/>
    </row>
    <row r="500" spans="1:6" x14ac:dyDescent="0.25">
      <c r="A500" s="359"/>
      <c r="B500" s="359"/>
      <c r="C500" s="360"/>
      <c r="D500" s="359"/>
      <c r="E500" s="360"/>
      <c r="F500" s="359"/>
    </row>
    <row r="501" spans="1:6" x14ac:dyDescent="0.25">
      <c r="A501" s="359"/>
      <c r="B501" s="359"/>
      <c r="C501" s="360"/>
      <c r="D501" s="359"/>
      <c r="E501" s="360"/>
      <c r="F501" s="359"/>
    </row>
    <row r="502" spans="1:6" x14ac:dyDescent="0.25">
      <c r="A502" s="359"/>
      <c r="B502" s="359"/>
      <c r="C502" s="360"/>
      <c r="D502" s="359"/>
      <c r="E502" s="360"/>
      <c r="F502" s="359"/>
    </row>
    <row r="503" spans="1:6" x14ac:dyDescent="0.25">
      <c r="A503" s="359"/>
      <c r="B503" s="359"/>
      <c r="C503" s="360"/>
      <c r="D503" s="359"/>
      <c r="E503" s="360"/>
      <c r="F503" s="359"/>
    </row>
    <row r="504" spans="1:6" x14ac:dyDescent="0.25">
      <c r="A504" s="359"/>
      <c r="B504" s="359"/>
      <c r="C504" s="360"/>
      <c r="D504" s="359"/>
      <c r="E504" s="360"/>
      <c r="F504" s="359"/>
    </row>
    <row r="505" spans="1:6" x14ac:dyDescent="0.25">
      <c r="A505" s="359"/>
      <c r="B505" s="359"/>
      <c r="C505" s="360"/>
      <c r="D505" s="359"/>
      <c r="E505" s="360"/>
      <c r="F505" s="359"/>
    </row>
    <row r="506" spans="1:6" x14ac:dyDescent="0.25">
      <c r="A506" s="359"/>
      <c r="B506" s="359"/>
      <c r="C506" s="360"/>
      <c r="D506" s="359"/>
      <c r="E506" s="360"/>
      <c r="F506" s="359"/>
    </row>
    <row r="507" spans="1:6" x14ac:dyDescent="0.25">
      <c r="A507" s="359"/>
      <c r="B507" s="359"/>
      <c r="C507" s="360"/>
      <c r="D507" s="359"/>
      <c r="E507" s="360"/>
      <c r="F507" s="359"/>
    </row>
    <row r="508" spans="1:6" x14ac:dyDescent="0.25">
      <c r="A508" s="359"/>
      <c r="B508" s="359"/>
      <c r="C508" s="360"/>
      <c r="D508" s="359"/>
      <c r="E508" s="360"/>
      <c r="F508" s="359"/>
    </row>
    <row r="509" spans="1:6" x14ac:dyDescent="0.25">
      <c r="A509" s="359"/>
      <c r="B509" s="359"/>
      <c r="C509" s="360"/>
      <c r="D509" s="359"/>
      <c r="E509" s="360"/>
      <c r="F509" s="359"/>
    </row>
    <row r="510" spans="1:6" x14ac:dyDescent="0.25">
      <c r="A510" s="359"/>
      <c r="B510" s="359"/>
      <c r="C510" s="360"/>
      <c r="D510" s="359"/>
      <c r="E510" s="360"/>
      <c r="F510" s="359"/>
    </row>
    <row r="511" spans="1:6" x14ac:dyDescent="0.25">
      <c r="A511" s="359"/>
      <c r="B511" s="359"/>
      <c r="C511" s="360"/>
      <c r="D511" s="359"/>
      <c r="E511" s="360"/>
      <c r="F511" s="359"/>
    </row>
    <row r="512" spans="1:6" x14ac:dyDescent="0.25">
      <c r="A512" s="359"/>
      <c r="B512" s="359"/>
      <c r="C512" s="360"/>
      <c r="D512" s="359"/>
      <c r="E512" s="360"/>
      <c r="F512" s="359"/>
    </row>
    <row r="513" spans="1:6" x14ac:dyDescent="0.25">
      <c r="A513" s="359"/>
      <c r="B513" s="359"/>
      <c r="C513" s="360"/>
      <c r="D513" s="359"/>
      <c r="E513" s="360"/>
      <c r="F513" s="359"/>
    </row>
    <row r="514" spans="1:6" x14ac:dyDescent="0.25">
      <c r="A514" s="359"/>
      <c r="B514" s="359"/>
      <c r="C514" s="360"/>
      <c r="D514" s="359"/>
      <c r="E514" s="360"/>
      <c r="F514" s="359"/>
    </row>
    <row r="515" spans="1:6" x14ac:dyDescent="0.25">
      <c r="A515" s="359"/>
      <c r="B515" s="359"/>
      <c r="C515" s="360"/>
      <c r="D515" s="359"/>
      <c r="E515" s="360"/>
      <c r="F515" s="359"/>
    </row>
    <row r="516" spans="1:6" x14ac:dyDescent="0.25">
      <c r="A516" s="359"/>
      <c r="B516" s="359"/>
      <c r="C516" s="360"/>
      <c r="D516" s="359"/>
      <c r="E516" s="360"/>
      <c r="F516" s="359"/>
    </row>
    <row r="517" spans="1:6" x14ac:dyDescent="0.25">
      <c r="A517" s="359"/>
      <c r="B517" s="359"/>
      <c r="C517" s="360"/>
      <c r="D517" s="359"/>
      <c r="E517" s="360"/>
      <c r="F517" s="359"/>
    </row>
    <row r="518" spans="1:6" x14ac:dyDescent="0.25">
      <c r="A518" s="359"/>
      <c r="B518" s="359"/>
      <c r="C518" s="360"/>
      <c r="D518" s="359"/>
      <c r="E518" s="360"/>
      <c r="F518" s="359"/>
    </row>
    <row r="519" spans="1:6" x14ac:dyDescent="0.25">
      <c r="A519" s="359"/>
      <c r="B519" s="359"/>
      <c r="C519" s="360"/>
      <c r="D519" s="359"/>
      <c r="E519" s="360"/>
      <c r="F519" s="359"/>
    </row>
    <row r="520" spans="1:6" x14ac:dyDescent="0.25">
      <c r="A520" s="359"/>
      <c r="B520" s="359"/>
      <c r="C520" s="360"/>
      <c r="D520" s="359"/>
      <c r="E520" s="360"/>
      <c r="F520" s="359"/>
    </row>
    <row r="521" spans="1:6" x14ac:dyDescent="0.25">
      <c r="A521" s="359"/>
      <c r="B521" s="359"/>
      <c r="C521" s="360"/>
      <c r="D521" s="359"/>
      <c r="E521" s="360"/>
      <c r="F521" s="359"/>
    </row>
    <row r="522" spans="1:6" x14ac:dyDescent="0.25">
      <c r="A522" s="359"/>
      <c r="B522" s="359"/>
      <c r="C522" s="360"/>
      <c r="D522" s="359"/>
      <c r="E522" s="360"/>
      <c r="F522" s="359"/>
    </row>
    <row r="523" spans="1:6" x14ac:dyDescent="0.25">
      <c r="A523" s="359"/>
      <c r="B523" s="359"/>
      <c r="C523" s="360"/>
      <c r="D523" s="359"/>
      <c r="E523" s="360"/>
      <c r="F523" s="359"/>
    </row>
    <row r="524" spans="1:6" x14ac:dyDescent="0.25">
      <c r="A524" s="359"/>
      <c r="B524" s="359"/>
      <c r="C524" s="360"/>
      <c r="D524" s="359"/>
      <c r="E524" s="360"/>
      <c r="F524" s="359"/>
    </row>
    <row r="525" spans="1:6" x14ac:dyDescent="0.25">
      <c r="A525" s="359"/>
      <c r="B525" s="359"/>
      <c r="C525" s="360"/>
      <c r="D525" s="359"/>
      <c r="E525" s="360"/>
      <c r="F525" s="359"/>
    </row>
    <row r="526" spans="1:6" x14ac:dyDescent="0.25">
      <c r="A526" s="359"/>
      <c r="B526" s="359"/>
      <c r="C526" s="360"/>
      <c r="D526" s="359"/>
      <c r="E526" s="360"/>
      <c r="F526" s="359"/>
    </row>
    <row r="527" spans="1:6" x14ac:dyDescent="0.25">
      <c r="A527" s="359"/>
      <c r="B527" s="359"/>
      <c r="C527" s="360"/>
      <c r="D527" s="359"/>
      <c r="E527" s="360"/>
      <c r="F527" s="359"/>
    </row>
    <row r="528" spans="1:6" x14ac:dyDescent="0.25">
      <c r="A528" s="359"/>
      <c r="B528" s="359"/>
      <c r="C528" s="360"/>
      <c r="D528" s="359"/>
      <c r="E528" s="360"/>
      <c r="F528" s="359"/>
    </row>
    <row r="529" spans="1:6" x14ac:dyDescent="0.25">
      <c r="A529" s="359"/>
      <c r="B529" s="359"/>
      <c r="C529" s="360"/>
      <c r="D529" s="359"/>
      <c r="E529" s="360"/>
      <c r="F529" s="359"/>
    </row>
    <row r="530" spans="1:6" x14ac:dyDescent="0.25">
      <c r="A530" s="359"/>
      <c r="B530" s="359"/>
      <c r="C530" s="360"/>
      <c r="D530" s="359"/>
      <c r="E530" s="360"/>
      <c r="F530" s="359"/>
    </row>
    <row r="531" spans="1:6" x14ac:dyDescent="0.25">
      <c r="A531" s="359"/>
      <c r="B531" s="359"/>
      <c r="C531" s="360"/>
      <c r="D531" s="359"/>
      <c r="E531" s="360"/>
      <c r="F531" s="359"/>
    </row>
    <row r="532" spans="1:6" x14ac:dyDescent="0.25">
      <c r="A532" s="359"/>
      <c r="B532" s="359"/>
      <c r="C532" s="360"/>
      <c r="D532" s="359"/>
      <c r="E532" s="360"/>
      <c r="F532" s="359"/>
    </row>
    <row r="533" spans="1:6" x14ac:dyDescent="0.25">
      <c r="A533" s="359"/>
      <c r="B533" s="359"/>
      <c r="C533" s="360"/>
      <c r="D533" s="359"/>
      <c r="E533" s="360"/>
      <c r="F533" s="359"/>
    </row>
    <row r="534" spans="1:6" x14ac:dyDescent="0.25">
      <c r="A534" s="359"/>
      <c r="B534" s="359"/>
      <c r="C534" s="360"/>
      <c r="D534" s="359"/>
      <c r="E534" s="360"/>
      <c r="F534" s="359"/>
    </row>
    <row r="535" spans="1:6" x14ac:dyDescent="0.25">
      <c r="A535" s="359"/>
      <c r="B535" s="359"/>
      <c r="C535" s="360"/>
      <c r="D535" s="359"/>
      <c r="E535" s="360"/>
      <c r="F535" s="359"/>
    </row>
    <row r="536" spans="1:6" x14ac:dyDescent="0.25">
      <c r="A536" s="359"/>
      <c r="B536" s="359"/>
      <c r="C536" s="360"/>
      <c r="D536" s="359"/>
      <c r="E536" s="360"/>
      <c r="F536" s="359"/>
    </row>
    <row r="537" spans="1:6" x14ac:dyDescent="0.25">
      <c r="A537" s="359"/>
      <c r="B537" s="359"/>
      <c r="C537" s="360"/>
      <c r="D537" s="359"/>
      <c r="E537" s="360"/>
      <c r="F537" s="359"/>
    </row>
    <row r="538" spans="1:6" x14ac:dyDescent="0.25">
      <c r="A538" s="359"/>
      <c r="B538" s="359"/>
      <c r="C538" s="360"/>
      <c r="D538" s="359"/>
      <c r="E538" s="360"/>
      <c r="F538" s="359"/>
    </row>
    <row r="539" spans="1:6" x14ac:dyDescent="0.25">
      <c r="A539" s="359"/>
      <c r="B539" s="359"/>
      <c r="C539" s="360"/>
      <c r="D539" s="359"/>
      <c r="E539" s="360"/>
      <c r="F539" s="359"/>
    </row>
    <row r="540" spans="1:6" x14ac:dyDescent="0.25">
      <c r="A540" s="359"/>
      <c r="B540" s="359"/>
      <c r="C540" s="360"/>
      <c r="D540" s="359"/>
      <c r="E540" s="360"/>
      <c r="F540" s="359"/>
    </row>
    <row r="541" spans="1:6" x14ac:dyDescent="0.25">
      <c r="A541" s="359"/>
      <c r="B541" s="359"/>
      <c r="C541" s="360"/>
      <c r="D541" s="359"/>
      <c r="E541" s="360"/>
      <c r="F541" s="359"/>
    </row>
    <row r="542" spans="1:6" x14ac:dyDescent="0.25">
      <c r="A542" s="359"/>
      <c r="B542" s="359"/>
      <c r="C542" s="360"/>
      <c r="D542" s="359"/>
      <c r="E542" s="360"/>
      <c r="F542" s="359"/>
    </row>
    <row r="543" spans="1:6" x14ac:dyDescent="0.25">
      <c r="A543" s="359"/>
      <c r="B543" s="359"/>
      <c r="C543" s="360"/>
      <c r="D543" s="359"/>
      <c r="E543" s="360"/>
      <c r="F543" s="359"/>
    </row>
    <row r="544" spans="1:6" x14ac:dyDescent="0.25">
      <c r="A544" s="359"/>
      <c r="B544" s="359"/>
      <c r="C544" s="360"/>
      <c r="D544" s="359"/>
      <c r="E544" s="360"/>
      <c r="F544" s="359"/>
    </row>
    <row r="545" spans="1:6" x14ac:dyDescent="0.25">
      <c r="A545" s="359"/>
      <c r="B545" s="359"/>
      <c r="C545" s="360"/>
      <c r="D545" s="359"/>
      <c r="E545" s="360"/>
      <c r="F545" s="359"/>
    </row>
    <row r="546" spans="1:6" x14ac:dyDescent="0.25">
      <c r="A546" s="359"/>
      <c r="B546" s="359"/>
      <c r="C546" s="360"/>
      <c r="D546" s="359"/>
      <c r="E546" s="360"/>
      <c r="F546" s="359"/>
    </row>
    <row r="547" spans="1:6" x14ac:dyDescent="0.25">
      <c r="A547" s="359"/>
      <c r="B547" s="359"/>
      <c r="C547" s="360"/>
      <c r="D547" s="359"/>
      <c r="E547" s="360"/>
      <c r="F547" s="359"/>
    </row>
    <row r="548" spans="1:6" x14ac:dyDescent="0.25">
      <c r="A548" s="359"/>
      <c r="B548" s="359"/>
      <c r="C548" s="360"/>
      <c r="D548" s="359"/>
      <c r="E548" s="360"/>
      <c r="F548" s="359"/>
    </row>
    <row r="549" spans="1:6" x14ac:dyDescent="0.25">
      <c r="A549" s="359"/>
      <c r="B549" s="359"/>
      <c r="C549" s="360"/>
      <c r="D549" s="359"/>
      <c r="E549" s="360"/>
      <c r="F549" s="359"/>
    </row>
    <row r="550" spans="1:6" x14ac:dyDescent="0.25">
      <c r="A550" s="359"/>
      <c r="B550" s="359"/>
      <c r="C550" s="360"/>
      <c r="D550" s="359"/>
      <c r="E550" s="360"/>
      <c r="F550" s="359"/>
    </row>
    <row r="551" spans="1:6" x14ac:dyDescent="0.25">
      <c r="A551" s="359"/>
      <c r="B551" s="359"/>
      <c r="C551" s="360"/>
      <c r="D551" s="359"/>
      <c r="E551" s="360"/>
      <c r="F551" s="359"/>
    </row>
    <row r="552" spans="1:6" x14ac:dyDescent="0.25">
      <c r="A552" s="359"/>
      <c r="B552" s="359"/>
      <c r="C552" s="360"/>
      <c r="D552" s="359"/>
      <c r="E552" s="360"/>
      <c r="F552" s="359"/>
    </row>
    <row r="553" spans="1:6" x14ac:dyDescent="0.25">
      <c r="A553" s="359"/>
      <c r="B553" s="359"/>
      <c r="C553" s="360"/>
      <c r="D553" s="359"/>
      <c r="E553" s="360"/>
      <c r="F553" s="359"/>
    </row>
    <row r="554" spans="1:6" x14ac:dyDescent="0.25">
      <c r="A554" s="359"/>
      <c r="B554" s="359"/>
      <c r="C554" s="360"/>
      <c r="D554" s="359"/>
      <c r="E554" s="360"/>
      <c r="F554" s="359"/>
    </row>
    <row r="555" spans="1:6" x14ac:dyDescent="0.25">
      <c r="A555" s="359"/>
      <c r="B555" s="359"/>
      <c r="C555" s="360"/>
      <c r="D555" s="359"/>
      <c r="E555" s="360"/>
      <c r="F555" s="359"/>
    </row>
    <row r="556" spans="1:6" x14ac:dyDescent="0.25">
      <c r="A556" s="359"/>
      <c r="B556" s="359"/>
      <c r="C556" s="360"/>
      <c r="D556" s="359"/>
      <c r="E556" s="360"/>
      <c r="F556" s="359"/>
    </row>
    <row r="557" spans="1:6" x14ac:dyDescent="0.25">
      <c r="A557" s="359"/>
      <c r="B557" s="359"/>
      <c r="C557" s="360"/>
      <c r="D557" s="359"/>
      <c r="E557" s="360"/>
      <c r="F557" s="359"/>
    </row>
    <row r="558" spans="1:6" x14ac:dyDescent="0.25">
      <c r="A558" s="359"/>
      <c r="B558" s="359"/>
      <c r="C558" s="360"/>
      <c r="D558" s="359"/>
      <c r="E558" s="360"/>
      <c r="F558" s="359"/>
    </row>
    <row r="559" spans="1:6" x14ac:dyDescent="0.25">
      <c r="A559" s="359"/>
      <c r="B559" s="359"/>
      <c r="C559" s="360"/>
      <c r="D559" s="359"/>
      <c r="E559" s="360"/>
      <c r="F559" s="359"/>
    </row>
    <row r="560" spans="1:6" x14ac:dyDescent="0.25">
      <c r="A560" s="359"/>
      <c r="B560" s="359"/>
      <c r="C560" s="360"/>
      <c r="D560" s="359"/>
      <c r="E560" s="360"/>
      <c r="F560" s="359"/>
    </row>
    <row r="561" spans="1:6" x14ac:dyDescent="0.25">
      <c r="A561" s="359"/>
      <c r="B561" s="359"/>
      <c r="C561" s="360"/>
      <c r="D561" s="359"/>
      <c r="E561" s="360"/>
      <c r="F561" s="359"/>
    </row>
    <row r="562" spans="1:6" x14ac:dyDescent="0.25">
      <c r="A562" s="359"/>
      <c r="B562" s="359"/>
      <c r="C562" s="360"/>
      <c r="D562" s="359"/>
      <c r="E562" s="360"/>
      <c r="F562" s="359"/>
    </row>
    <row r="563" spans="1:6" x14ac:dyDescent="0.25">
      <c r="A563" s="359"/>
      <c r="B563" s="359"/>
      <c r="C563" s="360"/>
      <c r="D563" s="359"/>
      <c r="E563" s="360"/>
      <c r="F563" s="359"/>
    </row>
    <row r="564" spans="1:6" x14ac:dyDescent="0.25">
      <c r="A564" s="359"/>
      <c r="B564" s="359"/>
      <c r="C564" s="360"/>
      <c r="D564" s="359"/>
      <c r="E564" s="360"/>
      <c r="F564" s="359"/>
    </row>
    <row r="565" spans="1:6" x14ac:dyDescent="0.25">
      <c r="A565" s="359"/>
      <c r="B565" s="359"/>
      <c r="C565" s="360"/>
      <c r="D565" s="359"/>
      <c r="E565" s="360"/>
      <c r="F565" s="359"/>
    </row>
    <row r="566" spans="1:6" x14ac:dyDescent="0.25">
      <c r="A566" s="359"/>
      <c r="B566" s="359"/>
      <c r="C566" s="360"/>
      <c r="D566" s="359"/>
      <c r="E566" s="360"/>
      <c r="F566" s="359"/>
    </row>
    <row r="567" spans="1:6" x14ac:dyDescent="0.25">
      <c r="A567" s="359"/>
      <c r="B567" s="359"/>
      <c r="C567" s="360"/>
      <c r="D567" s="359"/>
      <c r="E567" s="360"/>
      <c r="F567" s="359"/>
    </row>
    <row r="568" spans="1:6" x14ac:dyDescent="0.25">
      <c r="A568" s="359"/>
      <c r="B568" s="359"/>
      <c r="C568" s="360"/>
      <c r="D568" s="359"/>
      <c r="E568" s="360"/>
      <c r="F568" s="359"/>
    </row>
    <row r="569" spans="1:6" x14ac:dyDescent="0.25">
      <c r="A569" s="359"/>
      <c r="B569" s="359"/>
      <c r="C569" s="360"/>
      <c r="D569" s="359"/>
      <c r="E569" s="360"/>
      <c r="F569" s="359"/>
    </row>
    <row r="570" spans="1:6" x14ac:dyDescent="0.25">
      <c r="A570" s="359"/>
      <c r="B570" s="359"/>
      <c r="C570" s="360"/>
      <c r="D570" s="359"/>
      <c r="E570" s="360"/>
      <c r="F570" s="359"/>
    </row>
    <row r="571" spans="1:6" x14ac:dyDescent="0.25">
      <c r="A571" s="359"/>
      <c r="B571" s="359"/>
      <c r="C571" s="360"/>
      <c r="D571" s="359"/>
      <c r="E571" s="360"/>
      <c r="F571" s="359"/>
    </row>
    <row r="572" spans="1:6" x14ac:dyDescent="0.25">
      <c r="A572" s="359"/>
      <c r="B572" s="359"/>
      <c r="C572" s="360"/>
      <c r="D572" s="359"/>
      <c r="E572" s="360"/>
      <c r="F572" s="359"/>
    </row>
    <row r="573" spans="1:6" x14ac:dyDescent="0.25">
      <c r="A573" s="359"/>
      <c r="B573" s="359"/>
      <c r="C573" s="360"/>
      <c r="D573" s="359"/>
      <c r="E573" s="360"/>
      <c r="F573" s="359"/>
    </row>
    <row r="574" spans="1:6" x14ac:dyDescent="0.25">
      <c r="A574" s="359"/>
      <c r="B574" s="359"/>
      <c r="C574" s="360"/>
      <c r="D574" s="359"/>
      <c r="E574" s="360"/>
      <c r="F574" s="359"/>
    </row>
    <row r="575" spans="1:6" x14ac:dyDescent="0.25">
      <c r="A575" s="359"/>
      <c r="B575" s="359"/>
      <c r="C575" s="360"/>
      <c r="D575" s="359"/>
      <c r="E575" s="360"/>
      <c r="F575" s="359"/>
    </row>
    <row r="576" spans="1:6" x14ac:dyDescent="0.25">
      <c r="A576" s="359"/>
      <c r="B576" s="359"/>
      <c r="C576" s="360"/>
      <c r="D576" s="359"/>
      <c r="E576" s="360"/>
      <c r="F576" s="359"/>
    </row>
    <row r="577" spans="1:6" x14ac:dyDescent="0.25">
      <c r="A577" s="359"/>
      <c r="B577" s="359"/>
      <c r="C577" s="360"/>
      <c r="D577" s="359"/>
      <c r="E577" s="360"/>
      <c r="F577" s="359"/>
    </row>
    <row r="578" spans="1:6" x14ac:dyDescent="0.25">
      <c r="A578" s="359"/>
      <c r="B578" s="359"/>
      <c r="C578" s="360"/>
      <c r="D578" s="359"/>
      <c r="E578" s="360"/>
      <c r="F578" s="359"/>
    </row>
    <row r="579" spans="1:6" x14ac:dyDescent="0.25">
      <c r="A579" s="359"/>
      <c r="B579" s="359"/>
      <c r="C579" s="360"/>
      <c r="D579" s="359"/>
      <c r="E579" s="360"/>
      <c r="F579" s="359"/>
    </row>
    <row r="580" spans="1:6" x14ac:dyDescent="0.25">
      <c r="A580" s="359"/>
      <c r="B580" s="359"/>
      <c r="C580" s="360"/>
      <c r="D580" s="359"/>
      <c r="E580" s="360"/>
      <c r="F580" s="359"/>
    </row>
    <row r="581" spans="1:6" x14ac:dyDescent="0.25">
      <c r="A581" s="359"/>
      <c r="B581" s="359"/>
      <c r="C581" s="360"/>
      <c r="D581" s="359"/>
      <c r="E581" s="360"/>
      <c r="F581" s="359"/>
    </row>
    <row r="582" spans="1:6" x14ac:dyDescent="0.25">
      <c r="A582" s="359"/>
      <c r="B582" s="359"/>
      <c r="C582" s="360"/>
      <c r="D582" s="359"/>
      <c r="E582" s="360"/>
      <c r="F582" s="359"/>
    </row>
    <row r="583" spans="1:6" x14ac:dyDescent="0.25">
      <c r="A583" s="359"/>
      <c r="B583" s="359"/>
      <c r="C583" s="360"/>
      <c r="D583" s="359"/>
      <c r="E583" s="360"/>
      <c r="F583" s="359"/>
    </row>
    <row r="584" spans="1:6" x14ac:dyDescent="0.25">
      <c r="A584" s="359"/>
      <c r="B584" s="359"/>
      <c r="C584" s="360"/>
      <c r="D584" s="359"/>
      <c r="E584" s="360"/>
      <c r="F584" s="359"/>
    </row>
    <row r="585" spans="1:6" x14ac:dyDescent="0.25">
      <c r="A585" s="359"/>
      <c r="B585" s="359"/>
      <c r="C585" s="360"/>
      <c r="D585" s="359"/>
      <c r="E585" s="360"/>
      <c r="F585" s="359"/>
    </row>
    <row r="586" spans="1:6" x14ac:dyDescent="0.25">
      <c r="A586" s="359"/>
      <c r="B586" s="359"/>
      <c r="C586" s="360"/>
      <c r="D586" s="359"/>
      <c r="E586" s="360"/>
      <c r="F586" s="359"/>
    </row>
    <row r="587" spans="1:6" x14ac:dyDescent="0.25">
      <c r="A587" s="359"/>
      <c r="B587" s="359"/>
      <c r="C587" s="360"/>
      <c r="D587" s="359"/>
      <c r="E587" s="360"/>
      <c r="F587" s="359"/>
    </row>
    <row r="588" spans="1:6" x14ac:dyDescent="0.25">
      <c r="A588" s="359"/>
      <c r="B588" s="359"/>
      <c r="C588" s="360"/>
      <c r="D588" s="359"/>
      <c r="E588" s="360"/>
      <c r="F588" s="359"/>
    </row>
    <row r="589" spans="1:6" x14ac:dyDescent="0.25">
      <c r="A589" s="359"/>
      <c r="B589" s="359"/>
      <c r="C589" s="360"/>
      <c r="D589" s="359"/>
      <c r="E589" s="360"/>
      <c r="F589" s="359"/>
    </row>
    <row r="590" spans="1:6" x14ac:dyDescent="0.25">
      <c r="A590" s="359"/>
      <c r="B590" s="359"/>
      <c r="C590" s="360"/>
      <c r="D590" s="359"/>
      <c r="E590" s="360"/>
      <c r="F590" s="359"/>
    </row>
    <row r="591" spans="1:6" x14ac:dyDescent="0.25">
      <c r="A591" s="359"/>
      <c r="B591" s="359"/>
      <c r="C591" s="360"/>
      <c r="D591" s="359"/>
      <c r="E591" s="360"/>
      <c r="F591" s="359"/>
    </row>
    <row r="592" spans="1:6" x14ac:dyDescent="0.25">
      <c r="A592" s="359"/>
      <c r="B592" s="359"/>
      <c r="C592" s="360"/>
      <c r="D592" s="359"/>
      <c r="E592" s="360"/>
      <c r="F592" s="359"/>
    </row>
    <row r="593" spans="1:6" x14ac:dyDescent="0.25">
      <c r="A593" s="359"/>
      <c r="B593" s="359"/>
      <c r="C593" s="360"/>
      <c r="D593" s="359"/>
      <c r="E593" s="360"/>
      <c r="F593" s="359"/>
    </row>
    <row r="594" spans="1:6" x14ac:dyDescent="0.25">
      <c r="A594" s="359"/>
      <c r="B594" s="359"/>
      <c r="C594" s="360"/>
      <c r="D594" s="359"/>
      <c r="E594" s="360"/>
      <c r="F594" s="359"/>
    </row>
    <row r="595" spans="1:6" x14ac:dyDescent="0.25">
      <c r="A595" s="359"/>
      <c r="B595" s="359"/>
      <c r="C595" s="360"/>
      <c r="D595" s="359"/>
      <c r="E595" s="360"/>
      <c r="F595" s="359"/>
    </row>
    <row r="596" spans="1:6" x14ac:dyDescent="0.25">
      <c r="A596" s="359"/>
      <c r="B596" s="359"/>
      <c r="C596" s="360"/>
      <c r="D596" s="359"/>
      <c r="E596" s="360"/>
      <c r="F596" s="359"/>
    </row>
    <row r="597" spans="1:6" x14ac:dyDescent="0.25">
      <c r="A597" s="359"/>
      <c r="B597" s="359"/>
      <c r="C597" s="360"/>
      <c r="D597" s="359"/>
      <c r="E597" s="360"/>
      <c r="F597" s="359"/>
    </row>
    <row r="598" spans="1:6" x14ac:dyDescent="0.25">
      <c r="A598" s="359"/>
      <c r="B598" s="359"/>
      <c r="C598" s="360"/>
      <c r="D598" s="359"/>
      <c r="E598" s="360"/>
      <c r="F598" s="359"/>
    </row>
    <row r="599" spans="1:6" x14ac:dyDescent="0.25">
      <c r="A599" s="359"/>
      <c r="B599" s="359"/>
      <c r="C599" s="360"/>
      <c r="D599" s="359"/>
      <c r="E599" s="360"/>
      <c r="F599" s="359"/>
    </row>
    <row r="600" spans="1:6" x14ac:dyDescent="0.25">
      <c r="A600" s="359"/>
      <c r="B600" s="359"/>
      <c r="C600" s="360"/>
      <c r="D600" s="359"/>
      <c r="E600" s="360"/>
      <c r="F600" s="359"/>
    </row>
    <row r="601" spans="1:6" x14ac:dyDescent="0.25">
      <c r="A601" s="359"/>
      <c r="B601" s="359"/>
      <c r="C601" s="360"/>
      <c r="D601" s="359"/>
      <c r="E601" s="360"/>
      <c r="F601" s="359"/>
    </row>
    <row r="602" spans="1:6" x14ac:dyDescent="0.25">
      <c r="A602" s="359"/>
      <c r="B602" s="359"/>
      <c r="C602" s="360"/>
      <c r="D602" s="359"/>
      <c r="E602" s="360"/>
      <c r="F602" s="359"/>
    </row>
    <row r="603" spans="1:6" x14ac:dyDescent="0.25">
      <c r="A603" s="359"/>
      <c r="B603" s="359"/>
      <c r="C603" s="360"/>
      <c r="D603" s="359"/>
      <c r="E603" s="360"/>
      <c r="F603" s="359"/>
    </row>
    <row r="604" spans="1:6" x14ac:dyDescent="0.25">
      <c r="A604" s="359"/>
      <c r="B604" s="359"/>
      <c r="C604" s="360"/>
      <c r="D604" s="359"/>
      <c r="E604" s="360"/>
      <c r="F604" s="359"/>
    </row>
    <row r="605" spans="1:6" x14ac:dyDescent="0.25">
      <c r="A605" s="359"/>
      <c r="B605" s="359"/>
      <c r="C605" s="360"/>
      <c r="D605" s="359"/>
      <c r="E605" s="360"/>
      <c r="F605" s="359"/>
    </row>
    <row r="606" spans="1:6" x14ac:dyDescent="0.25">
      <c r="A606" s="359"/>
      <c r="B606" s="359"/>
      <c r="C606" s="360"/>
      <c r="D606" s="359"/>
      <c r="E606" s="360"/>
      <c r="F606" s="359"/>
    </row>
    <row r="607" spans="1:6" x14ac:dyDescent="0.25">
      <c r="A607" s="359"/>
      <c r="B607" s="359"/>
      <c r="C607" s="360"/>
      <c r="D607" s="359"/>
      <c r="E607" s="360"/>
      <c r="F607" s="359"/>
    </row>
    <row r="608" spans="1:6" x14ac:dyDescent="0.25">
      <c r="A608" s="359"/>
      <c r="B608" s="359"/>
      <c r="C608" s="360"/>
      <c r="D608" s="359"/>
      <c r="E608" s="360"/>
      <c r="F608" s="359"/>
    </row>
    <row r="609" spans="1:6" x14ac:dyDescent="0.25">
      <c r="A609" s="359"/>
      <c r="B609" s="359"/>
      <c r="C609" s="360"/>
      <c r="D609" s="359"/>
      <c r="E609" s="360"/>
      <c r="F609" s="359"/>
    </row>
    <row r="610" spans="1:6" x14ac:dyDescent="0.25">
      <c r="A610" s="359"/>
      <c r="B610" s="359"/>
      <c r="C610" s="360"/>
      <c r="D610" s="359"/>
      <c r="E610" s="360"/>
      <c r="F610" s="359"/>
    </row>
    <row r="611" spans="1:6" x14ac:dyDescent="0.25">
      <c r="A611" s="359"/>
      <c r="B611" s="359"/>
      <c r="C611" s="360"/>
      <c r="D611" s="359"/>
      <c r="E611" s="360"/>
      <c r="F611" s="359"/>
    </row>
    <row r="612" spans="1:6" x14ac:dyDescent="0.25">
      <c r="A612" s="359"/>
      <c r="B612" s="359"/>
      <c r="C612" s="360"/>
      <c r="D612" s="359"/>
      <c r="E612" s="360"/>
      <c r="F612" s="359"/>
    </row>
    <row r="613" spans="1:6" x14ac:dyDescent="0.25">
      <c r="A613" s="359"/>
      <c r="B613" s="359"/>
      <c r="C613" s="360"/>
      <c r="D613" s="359"/>
      <c r="E613" s="360"/>
      <c r="F613" s="359"/>
    </row>
    <row r="614" spans="1:6" x14ac:dyDescent="0.25">
      <c r="A614" s="359"/>
      <c r="B614" s="359"/>
      <c r="C614" s="360"/>
      <c r="D614" s="359"/>
      <c r="E614" s="360"/>
      <c r="F614" s="359"/>
    </row>
    <row r="615" spans="1:6" x14ac:dyDescent="0.25">
      <c r="A615" s="359"/>
      <c r="B615" s="359"/>
      <c r="C615" s="360"/>
      <c r="D615" s="359"/>
      <c r="E615" s="360"/>
      <c r="F615" s="359"/>
    </row>
    <row r="616" spans="1:6" x14ac:dyDescent="0.25">
      <c r="A616" s="359"/>
      <c r="B616" s="359"/>
      <c r="C616" s="360"/>
      <c r="D616" s="359"/>
      <c r="E616" s="360"/>
      <c r="F616" s="359"/>
    </row>
    <row r="617" spans="1:6" x14ac:dyDescent="0.25">
      <c r="A617" s="359"/>
      <c r="B617" s="359"/>
      <c r="C617" s="360"/>
      <c r="D617" s="359"/>
      <c r="E617" s="360"/>
      <c r="F617" s="359"/>
    </row>
    <row r="618" spans="1:6" x14ac:dyDescent="0.25">
      <c r="A618" s="359"/>
      <c r="B618" s="359"/>
      <c r="C618" s="360"/>
      <c r="D618" s="359"/>
      <c r="E618" s="360"/>
      <c r="F618" s="359"/>
    </row>
    <row r="619" spans="1:6" x14ac:dyDescent="0.25">
      <c r="A619" s="359"/>
      <c r="B619" s="359"/>
      <c r="C619" s="360"/>
      <c r="D619" s="359"/>
      <c r="E619" s="360"/>
      <c r="F619" s="359"/>
    </row>
    <row r="620" spans="1:6" x14ac:dyDescent="0.25">
      <c r="A620" s="359"/>
      <c r="B620" s="359"/>
      <c r="C620" s="360"/>
      <c r="D620" s="359"/>
      <c r="E620" s="360"/>
      <c r="F620" s="359"/>
    </row>
    <row r="621" spans="1:6" x14ac:dyDescent="0.25">
      <c r="A621" s="359"/>
      <c r="B621" s="359"/>
      <c r="C621" s="360"/>
      <c r="D621" s="359"/>
      <c r="E621" s="360"/>
      <c r="F621" s="359"/>
    </row>
    <row r="622" spans="1:6" x14ac:dyDescent="0.25">
      <c r="A622" s="359"/>
      <c r="B622" s="359"/>
      <c r="C622" s="360"/>
      <c r="D622" s="359"/>
      <c r="E622" s="360"/>
      <c r="F622" s="359"/>
    </row>
    <row r="623" spans="1:6" x14ac:dyDescent="0.25">
      <c r="A623" s="359"/>
      <c r="B623" s="359"/>
      <c r="C623" s="360"/>
      <c r="D623" s="359"/>
      <c r="E623" s="360"/>
      <c r="F623" s="359"/>
    </row>
    <row r="624" spans="1:6" x14ac:dyDescent="0.25">
      <c r="A624" s="359"/>
      <c r="B624" s="359"/>
      <c r="C624" s="360"/>
      <c r="D624" s="359"/>
      <c r="E624" s="360"/>
      <c r="F624" s="359"/>
    </row>
    <row r="625" spans="1:6" x14ac:dyDescent="0.25">
      <c r="A625" s="359"/>
      <c r="B625" s="359"/>
      <c r="C625" s="360"/>
      <c r="D625" s="359"/>
      <c r="E625" s="360"/>
      <c r="F625" s="359"/>
    </row>
    <row r="626" spans="1:6" x14ac:dyDescent="0.25">
      <c r="A626" s="359"/>
      <c r="B626" s="359"/>
      <c r="C626" s="360"/>
      <c r="D626" s="359"/>
      <c r="E626" s="360"/>
      <c r="F626" s="359"/>
    </row>
    <row r="627" spans="1:6" x14ac:dyDescent="0.25">
      <c r="A627" s="359"/>
      <c r="B627" s="359"/>
      <c r="C627" s="360"/>
      <c r="D627" s="359"/>
      <c r="E627" s="360"/>
      <c r="F627" s="359"/>
    </row>
    <row r="628" spans="1:6" x14ac:dyDescent="0.25">
      <c r="A628" s="359"/>
      <c r="B628" s="359"/>
      <c r="C628" s="360"/>
      <c r="D628" s="359"/>
      <c r="E628" s="360"/>
      <c r="F628" s="359"/>
    </row>
    <row r="629" spans="1:6" x14ac:dyDescent="0.25">
      <c r="A629" s="359"/>
      <c r="B629" s="359"/>
      <c r="C629" s="360"/>
      <c r="D629" s="359"/>
      <c r="E629" s="360"/>
      <c r="F629" s="359"/>
    </row>
    <row r="630" spans="1:6" x14ac:dyDescent="0.25">
      <c r="A630" s="359"/>
      <c r="B630" s="359"/>
      <c r="C630" s="360"/>
      <c r="D630" s="359"/>
      <c r="E630" s="360"/>
      <c r="F630" s="359"/>
    </row>
    <row r="631" spans="1:6" x14ac:dyDescent="0.25">
      <c r="A631" s="359"/>
      <c r="B631" s="359"/>
      <c r="C631" s="360"/>
      <c r="D631" s="359"/>
      <c r="E631" s="360"/>
      <c r="F631" s="359"/>
    </row>
    <row r="632" spans="1:6" x14ac:dyDescent="0.25">
      <c r="A632" s="359"/>
      <c r="B632" s="359"/>
      <c r="C632" s="360"/>
      <c r="D632" s="359"/>
      <c r="E632" s="360"/>
      <c r="F632" s="359"/>
    </row>
    <row r="633" spans="1:6" x14ac:dyDescent="0.25">
      <c r="A633" s="359"/>
      <c r="B633" s="359"/>
      <c r="C633" s="360"/>
      <c r="D633" s="359"/>
      <c r="E633" s="360"/>
      <c r="F633" s="359"/>
    </row>
    <row r="634" spans="1:6" x14ac:dyDescent="0.25">
      <c r="A634" s="359"/>
      <c r="B634" s="359"/>
      <c r="C634" s="360"/>
      <c r="D634" s="359"/>
      <c r="E634" s="360"/>
      <c r="F634" s="359"/>
    </row>
    <row r="635" spans="1:6" x14ac:dyDescent="0.25">
      <c r="A635" s="359"/>
      <c r="B635" s="359"/>
      <c r="C635" s="360"/>
      <c r="D635" s="359"/>
      <c r="E635" s="360"/>
      <c r="F635" s="359"/>
    </row>
    <row r="636" spans="1:6" x14ac:dyDescent="0.25">
      <c r="A636" s="359"/>
      <c r="B636" s="359"/>
      <c r="C636" s="360"/>
      <c r="D636" s="359"/>
      <c r="E636" s="360"/>
      <c r="F636" s="359"/>
    </row>
    <row r="637" spans="1:6" x14ac:dyDescent="0.25">
      <c r="A637" s="359"/>
      <c r="B637" s="359"/>
      <c r="C637" s="360"/>
      <c r="D637" s="359"/>
      <c r="E637" s="360"/>
      <c r="F637" s="359"/>
    </row>
    <row r="638" spans="1:6" x14ac:dyDescent="0.25">
      <c r="A638" s="359"/>
      <c r="B638" s="359"/>
      <c r="C638" s="360"/>
      <c r="D638" s="359"/>
      <c r="E638" s="360"/>
      <c r="F638" s="359"/>
    </row>
    <row r="639" spans="1:6" x14ac:dyDescent="0.25">
      <c r="A639" s="359"/>
      <c r="B639" s="359"/>
      <c r="C639" s="360"/>
      <c r="D639" s="359"/>
      <c r="E639" s="360"/>
      <c r="F639" s="359"/>
    </row>
    <row r="640" spans="1:6" x14ac:dyDescent="0.25">
      <c r="A640" s="359"/>
      <c r="B640" s="359"/>
      <c r="C640" s="360"/>
      <c r="D640" s="359"/>
      <c r="E640" s="360"/>
      <c r="F640" s="359"/>
    </row>
    <row r="641" spans="1:6" x14ac:dyDescent="0.25">
      <c r="A641" s="359"/>
      <c r="B641" s="359"/>
      <c r="C641" s="360"/>
      <c r="D641" s="359"/>
      <c r="E641" s="360"/>
      <c r="F641" s="359"/>
    </row>
    <row r="642" spans="1:6" x14ac:dyDescent="0.25">
      <c r="A642" s="359"/>
      <c r="B642" s="359"/>
      <c r="C642" s="360"/>
      <c r="D642" s="359"/>
      <c r="E642" s="360"/>
      <c r="F642" s="359"/>
    </row>
    <row r="643" spans="1:6" x14ac:dyDescent="0.25">
      <c r="A643" s="359"/>
      <c r="B643" s="359"/>
      <c r="C643" s="360"/>
      <c r="D643" s="359"/>
      <c r="E643" s="360"/>
      <c r="F643" s="359"/>
    </row>
    <row r="644" spans="1:6" x14ac:dyDescent="0.25">
      <c r="A644" s="359"/>
      <c r="B644" s="359"/>
      <c r="C644" s="360"/>
      <c r="D644" s="359"/>
      <c r="E644" s="360"/>
      <c r="F644" s="359"/>
    </row>
    <row r="645" spans="1:6" x14ac:dyDescent="0.25">
      <c r="A645" s="359"/>
      <c r="B645" s="359"/>
      <c r="C645" s="360"/>
      <c r="D645" s="359"/>
      <c r="E645" s="360"/>
      <c r="F645" s="359"/>
    </row>
    <row r="646" spans="1:6" x14ac:dyDescent="0.25">
      <c r="A646" s="359"/>
      <c r="B646" s="359"/>
      <c r="C646" s="360"/>
      <c r="D646" s="359"/>
      <c r="E646" s="360"/>
      <c r="F646" s="359"/>
    </row>
    <row r="647" spans="1:6" x14ac:dyDescent="0.25">
      <c r="A647" s="359"/>
      <c r="B647" s="359"/>
      <c r="C647" s="360"/>
      <c r="D647" s="359"/>
      <c r="E647" s="360"/>
      <c r="F647" s="359"/>
    </row>
    <row r="648" spans="1:6" x14ac:dyDescent="0.25">
      <c r="A648" s="359"/>
      <c r="B648" s="359"/>
      <c r="C648" s="360"/>
      <c r="D648" s="359"/>
      <c r="E648" s="360"/>
      <c r="F648" s="359"/>
    </row>
    <row r="649" spans="1:6" x14ac:dyDescent="0.25">
      <c r="A649" s="359"/>
      <c r="B649" s="359"/>
      <c r="C649" s="360"/>
      <c r="D649" s="359"/>
      <c r="E649" s="360"/>
      <c r="F649" s="359"/>
    </row>
    <row r="650" spans="1:6" x14ac:dyDescent="0.25">
      <c r="A650" s="359"/>
      <c r="B650" s="359"/>
      <c r="C650" s="360"/>
      <c r="D650" s="359"/>
      <c r="E650" s="360"/>
      <c r="F650" s="359"/>
    </row>
    <row r="651" spans="1:6" x14ac:dyDescent="0.25">
      <c r="A651" s="359"/>
      <c r="B651" s="359"/>
      <c r="C651" s="360"/>
      <c r="D651" s="359"/>
      <c r="E651" s="360"/>
      <c r="F651" s="359"/>
    </row>
    <row r="652" spans="1:6" x14ac:dyDescent="0.25">
      <c r="A652" s="359"/>
      <c r="B652" s="359"/>
      <c r="C652" s="360"/>
      <c r="D652" s="359"/>
      <c r="E652" s="360"/>
      <c r="F652" s="359"/>
    </row>
    <row r="653" spans="1:6" x14ac:dyDescent="0.25">
      <c r="A653" s="359"/>
      <c r="B653" s="359"/>
      <c r="C653" s="360"/>
      <c r="D653" s="359"/>
      <c r="E653" s="360"/>
      <c r="F653" s="359"/>
    </row>
    <row r="654" spans="1:6" x14ac:dyDescent="0.25">
      <c r="A654" s="359"/>
      <c r="B654" s="359"/>
      <c r="C654" s="360"/>
      <c r="D654" s="359"/>
      <c r="E654" s="360"/>
      <c r="F654" s="359"/>
    </row>
    <row r="655" spans="1:6" x14ac:dyDescent="0.25">
      <c r="A655" s="359"/>
      <c r="B655" s="359"/>
      <c r="C655" s="360"/>
      <c r="D655" s="359"/>
      <c r="E655" s="360"/>
      <c r="F655" s="359"/>
    </row>
    <row r="656" spans="1:6" x14ac:dyDescent="0.25">
      <c r="A656" s="359"/>
      <c r="B656" s="359"/>
      <c r="C656" s="360"/>
      <c r="D656" s="359"/>
      <c r="E656" s="360"/>
      <c r="F656" s="359"/>
    </row>
    <row r="657" spans="1:6" x14ac:dyDescent="0.25">
      <c r="A657" s="359"/>
      <c r="B657" s="359"/>
      <c r="C657" s="360"/>
      <c r="D657" s="359"/>
      <c r="E657" s="360"/>
      <c r="F657" s="359"/>
    </row>
    <row r="658" spans="1:6" x14ac:dyDescent="0.25">
      <c r="A658" s="359"/>
      <c r="B658" s="359"/>
      <c r="C658" s="360"/>
      <c r="D658" s="359"/>
      <c r="E658" s="360"/>
      <c r="F658" s="359"/>
    </row>
    <row r="659" spans="1:6" x14ac:dyDescent="0.25">
      <c r="A659" s="359"/>
      <c r="B659" s="359"/>
      <c r="C659" s="360"/>
      <c r="D659" s="359"/>
      <c r="E659" s="360"/>
      <c r="F659" s="359"/>
    </row>
    <row r="660" spans="1:6" x14ac:dyDescent="0.25">
      <c r="A660" s="359"/>
      <c r="B660" s="359"/>
      <c r="C660" s="360"/>
      <c r="D660" s="359"/>
      <c r="E660" s="360"/>
      <c r="F660" s="359"/>
    </row>
    <row r="661" spans="1:6" x14ac:dyDescent="0.25">
      <c r="A661" s="359"/>
      <c r="B661" s="359"/>
      <c r="C661" s="360"/>
      <c r="D661" s="359"/>
      <c r="E661" s="360"/>
      <c r="F661" s="359"/>
    </row>
    <row r="662" spans="1:6" x14ac:dyDescent="0.25">
      <c r="A662" s="359"/>
      <c r="B662" s="359"/>
      <c r="C662" s="360"/>
      <c r="D662" s="359"/>
      <c r="E662" s="360"/>
      <c r="F662" s="359"/>
    </row>
    <row r="663" spans="1:6" x14ac:dyDescent="0.25">
      <c r="A663" s="359"/>
      <c r="B663" s="359"/>
      <c r="C663" s="360"/>
      <c r="D663" s="359"/>
      <c r="E663" s="360"/>
      <c r="F663" s="359"/>
    </row>
    <row r="664" spans="1:6" x14ac:dyDescent="0.25">
      <c r="A664" s="359"/>
      <c r="B664" s="359"/>
      <c r="C664" s="360"/>
      <c r="D664" s="359"/>
      <c r="E664" s="360"/>
      <c r="F664" s="359"/>
    </row>
    <row r="665" spans="1:6" x14ac:dyDescent="0.25">
      <c r="A665" s="359"/>
      <c r="B665" s="359"/>
      <c r="C665" s="360"/>
      <c r="D665" s="359"/>
      <c r="E665" s="360"/>
      <c r="F665" s="359"/>
    </row>
    <row r="666" spans="1:6" x14ac:dyDescent="0.25">
      <c r="A666" s="359"/>
      <c r="B666" s="359"/>
      <c r="C666" s="360"/>
      <c r="D666" s="359"/>
      <c r="E666" s="360"/>
      <c r="F666" s="359"/>
    </row>
    <row r="667" spans="1:6" x14ac:dyDescent="0.25">
      <c r="A667" s="359"/>
      <c r="B667" s="359"/>
      <c r="C667" s="360"/>
      <c r="D667" s="359"/>
      <c r="E667" s="360"/>
      <c r="F667" s="359"/>
    </row>
    <row r="668" spans="1:6" x14ac:dyDescent="0.25">
      <c r="A668" s="359"/>
      <c r="B668" s="359"/>
      <c r="C668" s="360"/>
      <c r="D668" s="359"/>
      <c r="E668" s="360"/>
      <c r="F668" s="359"/>
    </row>
    <row r="669" spans="1:6" x14ac:dyDescent="0.25">
      <c r="A669" s="359"/>
      <c r="B669" s="359"/>
      <c r="C669" s="360"/>
      <c r="D669" s="359"/>
      <c r="E669" s="360"/>
      <c r="F669" s="359"/>
    </row>
    <row r="670" spans="1:6" x14ac:dyDescent="0.25">
      <c r="A670" s="359"/>
      <c r="B670" s="359"/>
      <c r="C670" s="360"/>
      <c r="D670" s="359"/>
      <c r="E670" s="360"/>
      <c r="F670" s="359"/>
    </row>
    <row r="671" spans="1:6" x14ac:dyDescent="0.25">
      <c r="A671" s="359"/>
      <c r="B671" s="359"/>
      <c r="C671" s="360"/>
      <c r="D671" s="359"/>
      <c r="E671" s="360"/>
      <c r="F671" s="359"/>
    </row>
    <row r="672" spans="1:6" x14ac:dyDescent="0.25">
      <c r="A672" s="359"/>
      <c r="B672" s="359"/>
      <c r="C672" s="360"/>
      <c r="D672" s="359"/>
      <c r="E672" s="360"/>
      <c r="F672" s="359"/>
    </row>
    <row r="673" spans="1:6" x14ac:dyDescent="0.25">
      <c r="A673" s="359"/>
      <c r="B673" s="359"/>
      <c r="C673" s="360"/>
      <c r="D673" s="359"/>
      <c r="E673" s="360"/>
      <c r="F673" s="359"/>
    </row>
    <row r="674" spans="1:6" x14ac:dyDescent="0.25">
      <c r="A674" s="359"/>
      <c r="B674" s="359"/>
      <c r="C674" s="360"/>
      <c r="D674" s="359"/>
      <c r="E674" s="360"/>
      <c r="F674" s="359"/>
    </row>
    <row r="675" spans="1:6" x14ac:dyDescent="0.25">
      <c r="A675" s="359"/>
      <c r="B675" s="359"/>
      <c r="C675" s="360"/>
      <c r="D675" s="359"/>
      <c r="E675" s="360"/>
      <c r="F675" s="359"/>
    </row>
    <row r="676" spans="1:6" x14ac:dyDescent="0.25">
      <c r="A676" s="359"/>
      <c r="B676" s="359"/>
      <c r="C676" s="360"/>
      <c r="D676" s="359"/>
      <c r="E676" s="360"/>
      <c r="F676" s="359"/>
    </row>
    <row r="677" spans="1:6" x14ac:dyDescent="0.25">
      <c r="A677" s="359"/>
      <c r="B677" s="359"/>
      <c r="C677" s="360"/>
      <c r="D677" s="359"/>
      <c r="E677" s="360"/>
      <c r="F677" s="359"/>
    </row>
    <row r="678" spans="1:6" x14ac:dyDescent="0.25">
      <c r="A678" s="359"/>
      <c r="B678" s="359"/>
      <c r="C678" s="360"/>
      <c r="D678" s="359"/>
      <c r="E678" s="360"/>
      <c r="F678" s="359"/>
    </row>
    <row r="679" spans="1:6" x14ac:dyDescent="0.25">
      <c r="A679" s="359"/>
      <c r="B679" s="359"/>
      <c r="C679" s="360"/>
      <c r="D679" s="359"/>
      <c r="E679" s="360"/>
      <c r="F679" s="359"/>
    </row>
    <row r="680" spans="1:6" x14ac:dyDescent="0.25">
      <c r="A680" s="359"/>
      <c r="B680" s="359"/>
      <c r="C680" s="360"/>
      <c r="D680" s="359"/>
      <c r="E680" s="360"/>
      <c r="F680" s="359"/>
    </row>
    <row r="681" spans="1:6" x14ac:dyDescent="0.25">
      <c r="A681" s="359"/>
      <c r="B681" s="359"/>
      <c r="C681" s="360"/>
      <c r="D681" s="359"/>
      <c r="E681" s="360"/>
      <c r="F681" s="359"/>
    </row>
    <row r="682" spans="1:6" x14ac:dyDescent="0.25">
      <c r="A682" s="359"/>
      <c r="B682" s="359"/>
      <c r="C682" s="360"/>
      <c r="D682" s="359"/>
      <c r="E682" s="360"/>
      <c r="F682" s="359"/>
    </row>
    <row r="683" spans="1:6" x14ac:dyDescent="0.25">
      <c r="A683" s="359"/>
      <c r="B683" s="359"/>
      <c r="C683" s="360"/>
      <c r="D683" s="359"/>
      <c r="E683" s="360"/>
      <c r="F683" s="359"/>
    </row>
    <row r="684" spans="1:6" x14ac:dyDescent="0.25">
      <c r="A684" s="359"/>
      <c r="B684" s="359"/>
      <c r="C684" s="360"/>
      <c r="D684" s="359"/>
      <c r="E684" s="360"/>
      <c r="F684" s="359"/>
    </row>
    <row r="685" spans="1:6" x14ac:dyDescent="0.25">
      <c r="A685" s="359"/>
      <c r="B685" s="359"/>
      <c r="C685" s="360"/>
      <c r="D685" s="359"/>
      <c r="E685" s="360"/>
      <c r="F685" s="359"/>
    </row>
    <row r="686" spans="1:6" x14ac:dyDescent="0.25">
      <c r="A686" s="359"/>
      <c r="B686" s="359"/>
      <c r="C686" s="360"/>
      <c r="D686" s="359"/>
      <c r="E686" s="360"/>
      <c r="F686" s="359"/>
    </row>
    <row r="687" spans="1:6" x14ac:dyDescent="0.25">
      <c r="A687" s="359"/>
      <c r="B687" s="359"/>
      <c r="C687" s="360"/>
      <c r="D687" s="359"/>
      <c r="E687" s="360"/>
      <c r="F687" s="359"/>
    </row>
    <row r="688" spans="1:6" x14ac:dyDescent="0.25">
      <c r="A688" s="359"/>
      <c r="B688" s="359"/>
      <c r="C688" s="360"/>
      <c r="D688" s="359"/>
      <c r="E688" s="360"/>
      <c r="F688" s="359"/>
    </row>
    <row r="689" spans="1:6" x14ac:dyDescent="0.25">
      <c r="A689" s="359"/>
      <c r="B689" s="359"/>
      <c r="C689" s="360"/>
      <c r="D689" s="359"/>
      <c r="E689" s="360"/>
      <c r="F689" s="359"/>
    </row>
    <row r="690" spans="1:6" x14ac:dyDescent="0.25">
      <c r="A690" s="359"/>
      <c r="B690" s="359"/>
      <c r="C690" s="360"/>
      <c r="D690" s="359"/>
      <c r="E690" s="360"/>
      <c r="F690" s="359"/>
    </row>
    <row r="691" spans="1:6" x14ac:dyDescent="0.25">
      <c r="A691" s="359"/>
      <c r="B691" s="359"/>
      <c r="C691" s="360"/>
      <c r="D691" s="359"/>
      <c r="E691" s="360"/>
      <c r="F691" s="359"/>
    </row>
    <row r="692" spans="1:6" x14ac:dyDescent="0.25">
      <c r="A692" s="359"/>
      <c r="B692" s="359"/>
      <c r="C692" s="360"/>
      <c r="D692" s="359"/>
      <c r="E692" s="360"/>
      <c r="F692" s="359"/>
    </row>
    <row r="693" spans="1:6" x14ac:dyDescent="0.25">
      <c r="A693" s="359"/>
      <c r="B693" s="359"/>
      <c r="C693" s="360"/>
      <c r="D693" s="359"/>
      <c r="E693" s="360"/>
      <c r="F693" s="359"/>
    </row>
    <row r="694" spans="1:6" x14ac:dyDescent="0.25">
      <c r="A694" s="359"/>
      <c r="B694" s="359"/>
      <c r="C694" s="360"/>
      <c r="D694" s="359"/>
      <c r="E694" s="360"/>
      <c r="F694" s="359"/>
    </row>
    <row r="695" spans="1:6" x14ac:dyDescent="0.25">
      <c r="A695" s="359"/>
      <c r="B695" s="359"/>
      <c r="C695" s="360"/>
      <c r="D695" s="359"/>
      <c r="E695" s="360"/>
      <c r="F695" s="359"/>
    </row>
    <row r="696" spans="1:6" x14ac:dyDescent="0.25">
      <c r="A696" s="359"/>
      <c r="B696" s="359"/>
      <c r="C696" s="360"/>
      <c r="D696" s="359"/>
      <c r="E696" s="360"/>
      <c r="F696" s="359"/>
    </row>
    <row r="697" spans="1:6" x14ac:dyDescent="0.25">
      <c r="A697" s="359"/>
      <c r="B697" s="359"/>
      <c r="C697" s="360"/>
      <c r="D697" s="359"/>
      <c r="E697" s="360"/>
      <c r="F697" s="359"/>
    </row>
    <row r="698" spans="1:6" x14ac:dyDescent="0.25">
      <c r="A698" s="359"/>
      <c r="B698" s="359"/>
      <c r="C698" s="360"/>
      <c r="D698" s="359"/>
      <c r="E698" s="360"/>
      <c r="F698" s="359"/>
    </row>
    <row r="699" spans="1:6" x14ac:dyDescent="0.25">
      <c r="A699" s="359"/>
      <c r="B699" s="359"/>
      <c r="C699" s="360"/>
      <c r="D699" s="359"/>
      <c r="E699" s="360"/>
      <c r="F699" s="359"/>
    </row>
    <row r="700" spans="1:6" x14ac:dyDescent="0.25">
      <c r="A700" s="359"/>
      <c r="B700" s="359"/>
      <c r="C700" s="360"/>
      <c r="D700" s="359"/>
      <c r="E700" s="360"/>
      <c r="F700" s="359"/>
    </row>
    <row r="701" spans="1:6" x14ac:dyDescent="0.25">
      <c r="A701" s="359"/>
      <c r="B701" s="359"/>
      <c r="C701" s="360"/>
      <c r="D701" s="359"/>
      <c r="E701" s="360"/>
      <c r="F701" s="359"/>
    </row>
    <row r="702" spans="1:6" x14ac:dyDescent="0.25">
      <c r="A702" s="359"/>
      <c r="B702" s="359"/>
      <c r="C702" s="360"/>
      <c r="D702" s="359"/>
      <c r="E702" s="360"/>
      <c r="F702" s="359"/>
    </row>
    <row r="703" spans="1:6" x14ac:dyDescent="0.25">
      <c r="A703" s="359"/>
      <c r="B703" s="359"/>
      <c r="C703" s="360"/>
      <c r="D703" s="359"/>
      <c r="E703" s="360"/>
      <c r="F703" s="359"/>
    </row>
    <row r="704" spans="1:6" x14ac:dyDescent="0.25">
      <c r="A704" s="359"/>
      <c r="B704" s="359"/>
      <c r="C704" s="360"/>
      <c r="D704" s="359"/>
      <c r="E704" s="360"/>
      <c r="F704" s="359"/>
    </row>
    <row r="705" spans="1:6" x14ac:dyDescent="0.25">
      <c r="A705" s="359"/>
      <c r="B705" s="359"/>
      <c r="C705" s="360"/>
      <c r="D705" s="359"/>
      <c r="E705" s="360"/>
      <c r="F705" s="359"/>
    </row>
    <row r="706" spans="1:6" x14ac:dyDescent="0.25">
      <c r="A706" s="359"/>
      <c r="B706" s="359"/>
      <c r="C706" s="360"/>
      <c r="D706" s="359"/>
      <c r="E706" s="360"/>
      <c r="F706" s="359"/>
    </row>
    <row r="707" spans="1:6" x14ac:dyDescent="0.25">
      <c r="A707" s="359"/>
      <c r="B707" s="359"/>
      <c r="C707" s="360"/>
      <c r="D707" s="359"/>
      <c r="E707" s="360"/>
      <c r="F707" s="359"/>
    </row>
    <row r="708" spans="1:6" x14ac:dyDescent="0.25">
      <c r="A708" s="359"/>
      <c r="B708" s="359"/>
      <c r="C708" s="360"/>
      <c r="D708" s="359"/>
      <c r="E708" s="360"/>
      <c r="F708" s="359"/>
    </row>
    <row r="709" spans="1:6" x14ac:dyDescent="0.25">
      <c r="A709" s="359"/>
      <c r="B709" s="359"/>
      <c r="C709" s="360"/>
      <c r="D709" s="359"/>
      <c r="E709" s="360"/>
      <c r="F709" s="359"/>
    </row>
    <row r="710" spans="1:6" x14ac:dyDescent="0.25">
      <c r="A710" s="359"/>
      <c r="B710" s="359"/>
      <c r="C710" s="360"/>
      <c r="D710" s="359"/>
      <c r="E710" s="360"/>
      <c r="F710" s="359"/>
    </row>
    <row r="711" spans="1:6" x14ac:dyDescent="0.25">
      <c r="A711" s="359"/>
      <c r="B711" s="359"/>
      <c r="C711" s="360"/>
      <c r="D711" s="359"/>
      <c r="E711" s="360"/>
      <c r="F711" s="359"/>
    </row>
    <row r="712" spans="1:6" x14ac:dyDescent="0.25">
      <c r="A712" s="359"/>
      <c r="B712" s="359"/>
      <c r="C712" s="360"/>
      <c r="D712" s="359"/>
      <c r="E712" s="360"/>
      <c r="F712" s="359"/>
    </row>
    <row r="713" spans="1:6" x14ac:dyDescent="0.25">
      <c r="A713" s="359"/>
      <c r="B713" s="359"/>
      <c r="C713" s="360"/>
      <c r="D713" s="359"/>
      <c r="E713" s="360"/>
      <c r="F713" s="359"/>
    </row>
    <row r="714" spans="1:6" x14ac:dyDescent="0.25">
      <c r="A714" s="359"/>
      <c r="B714" s="359"/>
      <c r="C714" s="360"/>
      <c r="D714" s="359"/>
      <c r="E714" s="360"/>
      <c r="F714" s="359"/>
    </row>
    <row r="715" spans="1:6" x14ac:dyDescent="0.25">
      <c r="A715" s="359"/>
      <c r="B715" s="359"/>
      <c r="C715" s="360"/>
      <c r="D715" s="359"/>
      <c r="E715" s="360"/>
      <c r="F715" s="359"/>
    </row>
    <row r="716" spans="1:6" x14ac:dyDescent="0.25">
      <c r="A716" s="359"/>
      <c r="B716" s="359"/>
      <c r="C716" s="360"/>
      <c r="D716" s="359"/>
      <c r="E716" s="360"/>
      <c r="F716" s="359"/>
    </row>
    <row r="717" spans="1:6" x14ac:dyDescent="0.25">
      <c r="A717" s="359"/>
      <c r="B717" s="359"/>
      <c r="C717" s="360"/>
      <c r="D717" s="359"/>
      <c r="E717" s="360"/>
      <c r="F717" s="359"/>
    </row>
    <row r="718" spans="1:6" x14ac:dyDescent="0.25">
      <c r="A718" s="359"/>
      <c r="B718" s="359"/>
      <c r="C718" s="360"/>
      <c r="D718" s="359"/>
      <c r="E718" s="360"/>
      <c r="F718" s="359"/>
    </row>
    <row r="719" spans="1:6" x14ac:dyDescent="0.25">
      <c r="A719" s="359"/>
      <c r="B719" s="359"/>
      <c r="C719" s="360"/>
      <c r="D719" s="359"/>
      <c r="E719" s="360"/>
      <c r="F719" s="359"/>
    </row>
    <row r="720" spans="1:6" x14ac:dyDescent="0.25">
      <c r="A720" s="359"/>
      <c r="B720" s="359"/>
      <c r="C720" s="360"/>
      <c r="D720" s="359"/>
      <c r="E720" s="360"/>
      <c r="F720" s="359"/>
    </row>
    <row r="721" spans="1:6" x14ac:dyDescent="0.25">
      <c r="A721" s="359"/>
      <c r="B721" s="359"/>
      <c r="C721" s="360"/>
      <c r="D721" s="359"/>
      <c r="E721" s="360"/>
      <c r="F721" s="359"/>
    </row>
    <row r="722" spans="1:6" x14ac:dyDescent="0.25">
      <c r="A722" s="359"/>
      <c r="B722" s="359"/>
      <c r="C722" s="360"/>
      <c r="D722" s="359"/>
      <c r="E722" s="360"/>
      <c r="F722" s="359"/>
    </row>
    <row r="723" spans="1:6" x14ac:dyDescent="0.25">
      <c r="A723" s="359"/>
      <c r="B723" s="359"/>
      <c r="C723" s="360"/>
      <c r="D723" s="359"/>
      <c r="E723" s="360"/>
      <c r="F723" s="359"/>
    </row>
    <row r="724" spans="1:6" x14ac:dyDescent="0.25">
      <c r="A724" s="359"/>
      <c r="B724" s="359"/>
      <c r="C724" s="360"/>
      <c r="D724" s="359"/>
      <c r="E724" s="360"/>
      <c r="F724" s="359"/>
    </row>
    <row r="725" spans="1:6" x14ac:dyDescent="0.25">
      <c r="A725" s="359"/>
      <c r="B725" s="359"/>
      <c r="C725" s="360"/>
      <c r="D725" s="359"/>
      <c r="E725" s="360"/>
      <c r="F725" s="359"/>
    </row>
    <row r="726" spans="1:6" x14ac:dyDescent="0.25">
      <c r="A726" s="359"/>
      <c r="B726" s="359"/>
      <c r="C726" s="360"/>
      <c r="D726" s="359"/>
      <c r="E726" s="360"/>
      <c r="F726" s="359"/>
    </row>
    <row r="727" spans="1:6" x14ac:dyDescent="0.25">
      <c r="A727" s="359"/>
      <c r="B727" s="359"/>
      <c r="C727" s="360"/>
      <c r="D727" s="359"/>
      <c r="E727" s="360"/>
      <c r="F727" s="359"/>
    </row>
    <row r="728" spans="1:6" x14ac:dyDescent="0.25">
      <c r="A728" s="359"/>
      <c r="B728" s="359"/>
      <c r="C728" s="360"/>
      <c r="D728" s="359"/>
      <c r="E728" s="360"/>
      <c r="F728" s="359"/>
    </row>
    <row r="729" spans="1:6" x14ac:dyDescent="0.25">
      <c r="A729" s="359"/>
      <c r="B729" s="359"/>
      <c r="C729" s="360"/>
      <c r="D729" s="359"/>
      <c r="E729" s="360"/>
      <c r="F729" s="359"/>
    </row>
    <row r="730" spans="1:6" x14ac:dyDescent="0.25">
      <c r="A730" s="359"/>
      <c r="B730" s="359"/>
      <c r="C730" s="360"/>
      <c r="D730" s="359"/>
      <c r="E730" s="360"/>
      <c r="F730" s="359"/>
    </row>
    <row r="731" spans="1:6" x14ac:dyDescent="0.25">
      <c r="A731" s="359"/>
      <c r="B731" s="359"/>
      <c r="C731" s="360"/>
      <c r="D731" s="359"/>
      <c r="E731" s="360"/>
      <c r="F731" s="359"/>
    </row>
    <row r="732" spans="1:6" x14ac:dyDescent="0.25">
      <c r="A732" s="359"/>
      <c r="B732" s="359"/>
      <c r="C732" s="360"/>
      <c r="D732" s="359"/>
      <c r="E732" s="360"/>
      <c r="F732" s="359"/>
    </row>
    <row r="733" spans="1:6" x14ac:dyDescent="0.25">
      <c r="A733" s="359"/>
      <c r="B733" s="359"/>
      <c r="C733" s="360"/>
      <c r="D733" s="359"/>
      <c r="E733" s="360"/>
      <c r="F733" s="359"/>
    </row>
    <row r="734" spans="1:6" x14ac:dyDescent="0.25">
      <c r="A734" s="359"/>
      <c r="B734" s="359"/>
      <c r="C734" s="360"/>
      <c r="D734" s="359"/>
      <c r="E734" s="360"/>
      <c r="F734" s="359"/>
    </row>
    <row r="735" spans="1:6" x14ac:dyDescent="0.25">
      <c r="A735" s="359"/>
      <c r="B735" s="359"/>
      <c r="C735" s="360"/>
      <c r="D735" s="359"/>
      <c r="E735" s="360"/>
      <c r="F735" s="359"/>
    </row>
    <row r="736" spans="1:6" x14ac:dyDescent="0.25">
      <c r="A736" s="359"/>
      <c r="B736" s="359"/>
      <c r="C736" s="360"/>
      <c r="D736" s="359"/>
      <c r="E736" s="360"/>
      <c r="F736" s="359"/>
    </row>
    <row r="737" spans="1:6" x14ac:dyDescent="0.25">
      <c r="A737" s="359"/>
      <c r="B737" s="359"/>
      <c r="C737" s="360"/>
      <c r="D737" s="359"/>
      <c r="E737" s="360"/>
      <c r="F737" s="359"/>
    </row>
    <row r="738" spans="1:6" x14ac:dyDescent="0.25">
      <c r="A738" s="359"/>
      <c r="B738" s="359"/>
      <c r="C738" s="360"/>
      <c r="D738" s="359"/>
      <c r="E738" s="360"/>
      <c r="F738" s="359"/>
    </row>
    <row r="739" spans="1:6" x14ac:dyDescent="0.25">
      <c r="A739" s="359"/>
      <c r="B739" s="359"/>
      <c r="C739" s="360"/>
      <c r="D739" s="359"/>
      <c r="E739" s="360"/>
      <c r="F739" s="359"/>
    </row>
    <row r="740" spans="1:6" x14ac:dyDescent="0.25">
      <c r="A740" s="359"/>
      <c r="B740" s="359"/>
      <c r="C740" s="360"/>
      <c r="D740" s="359"/>
      <c r="E740" s="360"/>
      <c r="F740" s="359"/>
    </row>
    <row r="741" spans="1:6" x14ac:dyDescent="0.25">
      <c r="A741" s="359"/>
      <c r="B741" s="359"/>
      <c r="C741" s="360"/>
      <c r="D741" s="359"/>
      <c r="E741" s="360"/>
      <c r="F741" s="359"/>
    </row>
    <row r="742" spans="1:6" x14ac:dyDescent="0.25">
      <c r="A742" s="359"/>
      <c r="B742" s="359"/>
      <c r="C742" s="360"/>
      <c r="D742" s="359"/>
      <c r="E742" s="360"/>
      <c r="F742" s="359"/>
    </row>
    <row r="743" spans="1:6" x14ac:dyDescent="0.25">
      <c r="A743" s="359"/>
      <c r="B743" s="359"/>
      <c r="C743" s="360"/>
      <c r="D743" s="359"/>
      <c r="E743" s="360"/>
      <c r="F743" s="359"/>
    </row>
    <row r="744" spans="1:6" x14ac:dyDescent="0.25">
      <c r="A744" s="359"/>
      <c r="B744" s="359"/>
      <c r="C744" s="360"/>
      <c r="D744" s="359"/>
      <c r="E744" s="360"/>
      <c r="F744" s="359"/>
    </row>
    <row r="745" spans="1:6" x14ac:dyDescent="0.25">
      <c r="A745" s="359"/>
      <c r="B745" s="359"/>
      <c r="C745" s="360"/>
      <c r="D745" s="359"/>
      <c r="E745" s="360"/>
      <c r="F745" s="359"/>
    </row>
    <row r="746" spans="1:6" x14ac:dyDescent="0.25">
      <c r="A746" s="359"/>
      <c r="B746" s="359"/>
      <c r="C746" s="360"/>
      <c r="D746" s="359"/>
      <c r="E746" s="360"/>
      <c r="F746" s="359"/>
    </row>
    <row r="747" spans="1:6" x14ac:dyDescent="0.25">
      <c r="A747" s="359"/>
      <c r="B747" s="359"/>
      <c r="C747" s="360"/>
      <c r="D747" s="359"/>
      <c r="E747" s="360"/>
      <c r="F747" s="359"/>
    </row>
    <row r="748" spans="1:6" x14ac:dyDescent="0.25">
      <c r="A748" s="359"/>
      <c r="B748" s="359"/>
      <c r="C748" s="360"/>
      <c r="D748" s="359"/>
      <c r="E748" s="360"/>
      <c r="F748" s="359"/>
    </row>
    <row r="749" spans="1:6" x14ac:dyDescent="0.25">
      <c r="A749" s="359"/>
      <c r="B749" s="359"/>
      <c r="C749" s="360"/>
      <c r="D749" s="359"/>
      <c r="E749" s="360"/>
      <c r="F749" s="359"/>
    </row>
    <row r="750" spans="1:6" x14ac:dyDescent="0.25">
      <c r="A750" s="359"/>
      <c r="B750" s="359"/>
      <c r="C750" s="360"/>
      <c r="D750" s="359"/>
      <c r="E750" s="360"/>
      <c r="F750" s="359"/>
    </row>
    <row r="751" spans="1:6" x14ac:dyDescent="0.25">
      <c r="A751" s="359"/>
      <c r="B751" s="359"/>
      <c r="C751" s="360"/>
      <c r="D751" s="359"/>
      <c r="E751" s="360"/>
      <c r="F751" s="359"/>
    </row>
    <row r="752" spans="1:6" x14ac:dyDescent="0.25">
      <c r="A752" s="359"/>
      <c r="B752" s="359"/>
      <c r="C752" s="360"/>
      <c r="D752" s="359"/>
      <c r="E752" s="360"/>
      <c r="F752" s="359"/>
    </row>
    <row r="753" spans="1:6" x14ac:dyDescent="0.25">
      <c r="A753" s="359"/>
      <c r="B753" s="359"/>
      <c r="C753" s="360"/>
      <c r="D753" s="359"/>
      <c r="E753" s="360"/>
      <c r="F753" s="359"/>
    </row>
    <row r="754" spans="1:6" x14ac:dyDescent="0.25">
      <c r="A754" s="359"/>
      <c r="B754" s="359"/>
      <c r="C754" s="360"/>
      <c r="D754" s="359"/>
      <c r="E754" s="360"/>
      <c r="F754" s="359"/>
    </row>
    <row r="755" spans="1:6" x14ac:dyDescent="0.25">
      <c r="A755" s="359"/>
      <c r="B755" s="359"/>
      <c r="C755" s="360"/>
      <c r="D755" s="359"/>
      <c r="E755" s="360"/>
      <c r="F755" s="359"/>
    </row>
    <row r="756" spans="1:6" x14ac:dyDescent="0.25">
      <c r="A756" s="359"/>
      <c r="B756" s="359"/>
      <c r="C756" s="360"/>
      <c r="D756" s="359"/>
      <c r="E756" s="360"/>
      <c r="F756" s="359"/>
    </row>
    <row r="757" spans="1:6" x14ac:dyDescent="0.25">
      <c r="A757" s="359"/>
      <c r="B757" s="359"/>
      <c r="C757" s="360"/>
      <c r="D757" s="359"/>
      <c r="E757" s="360"/>
      <c r="F757" s="359"/>
    </row>
    <row r="758" spans="1:6" x14ac:dyDescent="0.25">
      <c r="A758" s="359"/>
      <c r="B758" s="359"/>
      <c r="C758" s="360"/>
      <c r="D758" s="359"/>
      <c r="E758" s="360"/>
      <c r="F758" s="359"/>
    </row>
    <row r="759" spans="1:6" x14ac:dyDescent="0.25">
      <c r="A759" s="359"/>
      <c r="B759" s="359"/>
      <c r="C759" s="360"/>
      <c r="D759" s="359"/>
      <c r="E759" s="360"/>
      <c r="F759" s="359"/>
    </row>
    <row r="760" spans="1:6" x14ac:dyDescent="0.25">
      <c r="A760" s="359"/>
      <c r="B760" s="359"/>
      <c r="C760" s="360"/>
      <c r="D760" s="359"/>
      <c r="E760" s="360"/>
      <c r="F760" s="359"/>
    </row>
    <row r="761" spans="1:6" x14ac:dyDescent="0.25">
      <c r="A761" s="359"/>
      <c r="B761" s="359"/>
      <c r="C761" s="360"/>
      <c r="D761" s="359"/>
      <c r="E761" s="360"/>
      <c r="F761" s="359"/>
    </row>
    <row r="762" spans="1:6" x14ac:dyDescent="0.25">
      <c r="A762" s="359"/>
      <c r="B762" s="359"/>
      <c r="C762" s="360"/>
      <c r="D762" s="359"/>
      <c r="E762" s="360"/>
      <c r="F762" s="359"/>
    </row>
    <row r="763" spans="1:6" x14ac:dyDescent="0.25">
      <c r="A763" s="359"/>
      <c r="B763" s="359"/>
      <c r="C763" s="360"/>
      <c r="D763" s="359"/>
      <c r="E763" s="360"/>
      <c r="F763" s="359"/>
    </row>
    <row r="764" spans="1:6" x14ac:dyDescent="0.25">
      <c r="A764" s="359"/>
      <c r="B764" s="359"/>
      <c r="C764" s="360"/>
      <c r="D764" s="359"/>
      <c r="E764" s="360"/>
      <c r="F764" s="359"/>
    </row>
    <row r="765" spans="1:6" x14ac:dyDescent="0.25">
      <c r="A765" s="359"/>
      <c r="B765" s="359"/>
      <c r="C765" s="360"/>
      <c r="D765" s="359"/>
      <c r="E765" s="360"/>
      <c r="F765" s="359"/>
    </row>
    <row r="766" spans="1:6" x14ac:dyDescent="0.25">
      <c r="A766" s="359"/>
      <c r="B766" s="359"/>
      <c r="C766" s="360"/>
      <c r="D766" s="359"/>
      <c r="E766" s="360"/>
      <c r="F766" s="359"/>
    </row>
    <row r="767" spans="1:6" x14ac:dyDescent="0.25">
      <c r="A767" s="359"/>
      <c r="B767" s="359"/>
      <c r="C767" s="360"/>
      <c r="D767" s="359"/>
      <c r="E767" s="360"/>
      <c r="F767" s="359"/>
    </row>
    <row r="768" spans="1:6" x14ac:dyDescent="0.25">
      <c r="A768" s="359"/>
      <c r="B768" s="359"/>
      <c r="C768" s="360"/>
      <c r="D768" s="359"/>
      <c r="E768" s="360"/>
      <c r="F768" s="359"/>
    </row>
    <row r="769" spans="1:6" x14ac:dyDescent="0.25">
      <c r="A769" s="359"/>
      <c r="B769" s="359"/>
      <c r="C769" s="360"/>
      <c r="D769" s="359"/>
      <c r="E769" s="360"/>
      <c r="F769" s="359"/>
    </row>
    <row r="770" spans="1:6" x14ac:dyDescent="0.25">
      <c r="A770" s="359"/>
      <c r="B770" s="359"/>
      <c r="C770" s="360"/>
      <c r="D770" s="359"/>
      <c r="E770" s="360"/>
      <c r="F770" s="359"/>
    </row>
    <row r="771" spans="1:6" x14ac:dyDescent="0.25">
      <c r="A771" s="359"/>
      <c r="B771" s="359"/>
      <c r="C771" s="360"/>
      <c r="D771" s="359"/>
      <c r="E771" s="360"/>
      <c r="F771" s="359"/>
    </row>
    <row r="772" spans="1:6" x14ac:dyDescent="0.25">
      <c r="A772" s="359"/>
      <c r="B772" s="359"/>
      <c r="C772" s="360"/>
      <c r="D772" s="359"/>
      <c r="E772" s="360"/>
      <c r="F772" s="359"/>
    </row>
    <row r="773" spans="1:6" x14ac:dyDescent="0.25">
      <c r="A773" s="359"/>
      <c r="B773" s="359"/>
      <c r="C773" s="360"/>
      <c r="D773" s="359"/>
      <c r="E773" s="360"/>
      <c r="F773" s="359"/>
    </row>
    <row r="774" spans="1:6" x14ac:dyDescent="0.25">
      <c r="A774" s="359"/>
      <c r="B774" s="359"/>
      <c r="C774" s="360"/>
      <c r="D774" s="359"/>
      <c r="E774" s="360"/>
      <c r="F774" s="359"/>
    </row>
    <row r="775" spans="1:6" x14ac:dyDescent="0.25">
      <c r="A775" s="359"/>
      <c r="B775" s="359"/>
      <c r="C775" s="360"/>
      <c r="D775" s="359"/>
      <c r="E775" s="360"/>
      <c r="F775" s="359"/>
    </row>
    <row r="776" spans="1:6" x14ac:dyDescent="0.25">
      <c r="A776" s="359"/>
      <c r="B776" s="359"/>
      <c r="C776" s="360"/>
      <c r="D776" s="359"/>
      <c r="E776" s="360"/>
      <c r="F776" s="359"/>
    </row>
    <row r="777" spans="1:6" x14ac:dyDescent="0.25">
      <c r="A777" s="359"/>
      <c r="B777" s="359"/>
      <c r="C777" s="360"/>
      <c r="D777" s="359"/>
      <c r="E777" s="360"/>
      <c r="F777" s="359"/>
    </row>
    <row r="778" spans="1:6" x14ac:dyDescent="0.25">
      <c r="A778" s="359"/>
      <c r="B778" s="359"/>
      <c r="C778" s="360"/>
      <c r="D778" s="359"/>
      <c r="E778" s="360"/>
      <c r="F778" s="359"/>
    </row>
    <row r="779" spans="1:6" x14ac:dyDescent="0.25">
      <c r="A779" s="359"/>
      <c r="B779" s="359"/>
      <c r="C779" s="360"/>
      <c r="D779" s="359"/>
      <c r="E779" s="360"/>
      <c r="F779" s="359"/>
    </row>
    <row r="780" spans="1:6" x14ac:dyDescent="0.25">
      <c r="A780" s="359"/>
      <c r="B780" s="359"/>
      <c r="C780" s="360"/>
      <c r="D780" s="359"/>
      <c r="E780" s="360"/>
      <c r="F780" s="359"/>
    </row>
    <row r="781" spans="1:6" x14ac:dyDescent="0.25">
      <c r="A781" s="359"/>
      <c r="B781" s="359"/>
      <c r="C781" s="360"/>
      <c r="D781" s="359"/>
      <c r="E781" s="360"/>
      <c r="F781" s="359"/>
    </row>
    <row r="782" spans="1:6" x14ac:dyDescent="0.25">
      <c r="A782" s="359"/>
      <c r="B782" s="359"/>
      <c r="C782" s="360"/>
      <c r="D782" s="359"/>
      <c r="E782" s="360"/>
      <c r="F782" s="359"/>
    </row>
    <row r="783" spans="1:6" x14ac:dyDescent="0.25">
      <c r="A783" s="359"/>
      <c r="B783" s="359"/>
      <c r="C783" s="360"/>
      <c r="D783" s="359"/>
      <c r="E783" s="360"/>
      <c r="F783" s="359"/>
    </row>
    <row r="784" spans="1:6" x14ac:dyDescent="0.25">
      <c r="A784" s="359"/>
      <c r="B784" s="359"/>
      <c r="C784" s="360"/>
      <c r="D784" s="359"/>
      <c r="E784" s="360"/>
      <c r="F784" s="359"/>
    </row>
    <row r="785" spans="1:6" x14ac:dyDescent="0.25">
      <c r="A785" s="359"/>
      <c r="B785" s="359"/>
      <c r="C785" s="360"/>
      <c r="D785" s="359"/>
      <c r="E785" s="360"/>
      <c r="F785" s="359"/>
    </row>
    <row r="786" spans="1:6" x14ac:dyDescent="0.25">
      <c r="A786" s="359"/>
      <c r="B786" s="359"/>
      <c r="C786" s="360"/>
      <c r="D786" s="359"/>
      <c r="E786" s="360"/>
      <c r="F786" s="359"/>
    </row>
    <row r="787" spans="1:6" x14ac:dyDescent="0.25">
      <c r="A787" s="359"/>
      <c r="B787" s="359"/>
      <c r="C787" s="360"/>
      <c r="D787" s="359"/>
      <c r="E787" s="360"/>
      <c r="F787" s="359"/>
    </row>
    <row r="788" spans="1:6" x14ac:dyDescent="0.25">
      <c r="A788" s="359"/>
      <c r="B788" s="359"/>
      <c r="C788" s="360"/>
      <c r="D788" s="359"/>
      <c r="E788" s="360"/>
      <c r="F788" s="359"/>
    </row>
    <row r="789" spans="1:6" x14ac:dyDescent="0.25">
      <c r="A789" s="359"/>
      <c r="B789" s="359"/>
      <c r="C789" s="360"/>
      <c r="D789" s="359"/>
      <c r="E789" s="360"/>
      <c r="F789" s="359"/>
    </row>
    <row r="790" spans="1:6" x14ac:dyDescent="0.25">
      <c r="A790" s="359"/>
      <c r="B790" s="359"/>
      <c r="C790" s="360"/>
      <c r="D790" s="359"/>
      <c r="E790" s="360"/>
      <c r="F790" s="359"/>
    </row>
    <row r="791" spans="1:6" x14ac:dyDescent="0.25">
      <c r="A791" s="359"/>
      <c r="B791" s="359"/>
      <c r="C791" s="360"/>
      <c r="D791" s="359"/>
      <c r="E791" s="360"/>
      <c r="F791" s="359"/>
    </row>
    <row r="792" spans="1:6" x14ac:dyDescent="0.25">
      <c r="A792" s="359"/>
      <c r="B792" s="359"/>
      <c r="C792" s="360"/>
      <c r="D792" s="359"/>
      <c r="E792" s="360"/>
      <c r="F792" s="359"/>
    </row>
    <row r="793" spans="1:6" x14ac:dyDescent="0.25">
      <c r="A793" s="359"/>
      <c r="B793" s="359"/>
      <c r="C793" s="360"/>
      <c r="D793" s="359"/>
      <c r="E793" s="360"/>
      <c r="F793" s="359"/>
    </row>
    <row r="794" spans="1:6" x14ac:dyDescent="0.25">
      <c r="A794" s="359"/>
      <c r="B794" s="359"/>
      <c r="C794" s="360"/>
      <c r="D794" s="359"/>
      <c r="E794" s="360"/>
      <c r="F794" s="359"/>
    </row>
    <row r="795" spans="1:6" x14ac:dyDescent="0.25">
      <c r="A795" s="359"/>
      <c r="B795" s="359"/>
      <c r="C795" s="360"/>
      <c r="D795" s="359"/>
      <c r="E795" s="360"/>
      <c r="F795" s="359"/>
    </row>
    <row r="796" spans="1:6" x14ac:dyDescent="0.25">
      <c r="A796" s="359"/>
      <c r="B796" s="359"/>
      <c r="C796" s="360"/>
      <c r="D796" s="359"/>
      <c r="E796" s="360"/>
      <c r="F796" s="359"/>
    </row>
    <row r="797" spans="1:6" x14ac:dyDescent="0.25">
      <c r="A797" s="359"/>
      <c r="B797" s="359"/>
      <c r="C797" s="360"/>
      <c r="D797" s="359"/>
      <c r="E797" s="360"/>
      <c r="F797" s="359"/>
    </row>
    <row r="798" spans="1:6" x14ac:dyDescent="0.25">
      <c r="A798" s="359"/>
      <c r="B798" s="359"/>
      <c r="C798" s="360"/>
      <c r="D798" s="359"/>
      <c r="E798" s="360"/>
      <c r="F798" s="359"/>
    </row>
    <row r="799" spans="1:6" x14ac:dyDescent="0.25">
      <c r="A799" s="359"/>
      <c r="B799" s="359"/>
      <c r="C799" s="360"/>
      <c r="D799" s="359"/>
      <c r="E799" s="360"/>
      <c r="F799" s="359"/>
    </row>
    <row r="800" spans="1:6" x14ac:dyDescent="0.25">
      <c r="A800" s="359"/>
      <c r="B800" s="359"/>
      <c r="C800" s="360"/>
      <c r="D800" s="359"/>
      <c r="E800" s="360"/>
      <c r="F800" s="359"/>
    </row>
    <row r="801" spans="1:6" x14ac:dyDescent="0.25">
      <c r="A801" s="359"/>
      <c r="B801" s="359"/>
      <c r="C801" s="360"/>
      <c r="D801" s="359"/>
      <c r="E801" s="360"/>
      <c r="F801" s="359"/>
    </row>
    <row r="802" spans="1:6" x14ac:dyDescent="0.25">
      <c r="A802" s="359"/>
      <c r="B802" s="359"/>
      <c r="C802" s="360"/>
      <c r="D802" s="359"/>
      <c r="E802" s="360"/>
      <c r="F802" s="359"/>
    </row>
    <row r="803" spans="1:6" x14ac:dyDescent="0.25">
      <c r="A803" s="359"/>
      <c r="B803" s="359"/>
      <c r="C803" s="360"/>
      <c r="D803" s="359"/>
      <c r="E803" s="360"/>
      <c r="F803" s="359"/>
    </row>
    <row r="804" spans="1:6" x14ac:dyDescent="0.25">
      <c r="A804" s="359"/>
      <c r="B804" s="359"/>
      <c r="C804" s="360"/>
      <c r="D804" s="359"/>
      <c r="E804" s="360"/>
      <c r="F804" s="359"/>
    </row>
    <row r="805" spans="1:6" x14ac:dyDescent="0.25">
      <c r="A805" s="359"/>
      <c r="B805" s="359"/>
      <c r="C805" s="360"/>
      <c r="D805" s="359"/>
      <c r="E805" s="360"/>
      <c r="F805" s="359"/>
    </row>
    <row r="806" spans="1:6" x14ac:dyDescent="0.25">
      <c r="A806" s="359"/>
      <c r="B806" s="359"/>
      <c r="C806" s="360"/>
      <c r="D806" s="359"/>
      <c r="E806" s="360"/>
      <c r="F806" s="359"/>
    </row>
    <row r="807" spans="1:6" x14ac:dyDescent="0.25">
      <c r="A807" s="359"/>
      <c r="B807" s="359"/>
      <c r="C807" s="360"/>
      <c r="D807" s="359"/>
      <c r="E807" s="360"/>
      <c r="F807" s="359"/>
    </row>
    <row r="808" spans="1:6" x14ac:dyDescent="0.25">
      <c r="A808" s="359"/>
      <c r="B808" s="359"/>
      <c r="C808" s="360"/>
      <c r="D808" s="359"/>
      <c r="E808" s="360"/>
      <c r="F808" s="359"/>
    </row>
    <row r="809" spans="1:6" x14ac:dyDescent="0.25">
      <c r="A809" s="359"/>
      <c r="B809" s="359"/>
      <c r="C809" s="360"/>
      <c r="D809" s="359"/>
      <c r="E809" s="360"/>
      <c r="F809" s="359"/>
    </row>
    <row r="810" spans="1:6" x14ac:dyDescent="0.25">
      <c r="A810" s="359"/>
      <c r="B810" s="359"/>
      <c r="C810" s="360"/>
      <c r="D810" s="359"/>
      <c r="E810" s="360"/>
      <c r="F810" s="359"/>
    </row>
    <row r="811" spans="1:6" x14ac:dyDescent="0.25">
      <c r="A811" s="359"/>
      <c r="B811" s="359"/>
      <c r="C811" s="360"/>
      <c r="D811" s="359"/>
      <c r="E811" s="360"/>
      <c r="F811" s="359"/>
    </row>
    <row r="812" spans="1:6" x14ac:dyDescent="0.25">
      <c r="A812" s="359"/>
      <c r="B812" s="359"/>
      <c r="C812" s="360"/>
      <c r="D812" s="359"/>
      <c r="E812" s="360"/>
      <c r="F812" s="359"/>
    </row>
    <row r="813" spans="1:6" x14ac:dyDescent="0.25">
      <c r="A813" s="359"/>
      <c r="B813" s="359"/>
      <c r="C813" s="360"/>
      <c r="D813" s="359"/>
      <c r="E813" s="360"/>
      <c r="F813" s="359"/>
    </row>
    <row r="814" spans="1:6" x14ac:dyDescent="0.25">
      <c r="A814" s="359"/>
      <c r="B814" s="359"/>
      <c r="C814" s="360"/>
      <c r="D814" s="359"/>
      <c r="E814" s="360"/>
      <c r="F814" s="359"/>
    </row>
    <row r="815" spans="1:6" x14ac:dyDescent="0.25">
      <c r="A815" s="359"/>
      <c r="B815" s="359"/>
      <c r="C815" s="360"/>
      <c r="D815" s="359"/>
      <c r="E815" s="360"/>
      <c r="F815" s="359"/>
    </row>
    <row r="816" spans="1:6" x14ac:dyDescent="0.25">
      <c r="A816" s="359"/>
      <c r="B816" s="359"/>
      <c r="C816" s="360"/>
      <c r="D816" s="359"/>
      <c r="E816" s="360"/>
      <c r="F816" s="359"/>
    </row>
    <row r="817" spans="1:6" x14ac:dyDescent="0.25">
      <c r="A817" s="359"/>
      <c r="B817" s="359"/>
      <c r="C817" s="360"/>
      <c r="D817" s="359"/>
      <c r="E817" s="360"/>
      <c r="F817" s="359"/>
    </row>
    <row r="818" spans="1:6" x14ac:dyDescent="0.25">
      <c r="A818" s="359"/>
      <c r="B818" s="359"/>
      <c r="C818" s="360"/>
      <c r="D818" s="359"/>
      <c r="E818" s="360"/>
      <c r="F818" s="359"/>
    </row>
    <row r="819" spans="1:6" x14ac:dyDescent="0.25">
      <c r="A819" s="359"/>
      <c r="B819" s="359"/>
      <c r="C819" s="360"/>
      <c r="D819" s="359"/>
      <c r="E819" s="360"/>
      <c r="F819" s="359"/>
    </row>
    <row r="820" spans="1:6" x14ac:dyDescent="0.25">
      <c r="A820" s="359"/>
      <c r="B820" s="359"/>
      <c r="C820" s="360"/>
      <c r="D820" s="359"/>
      <c r="E820" s="360"/>
      <c r="F820" s="359"/>
    </row>
    <row r="821" spans="1:6" x14ac:dyDescent="0.25">
      <c r="A821" s="359"/>
      <c r="B821" s="359"/>
      <c r="C821" s="360"/>
      <c r="D821" s="359"/>
      <c r="E821" s="360"/>
      <c r="F821" s="359"/>
    </row>
    <row r="822" spans="1:6" x14ac:dyDescent="0.25">
      <c r="A822" s="359"/>
      <c r="B822" s="359"/>
      <c r="C822" s="360"/>
      <c r="D822" s="359"/>
      <c r="E822" s="360"/>
      <c r="F822" s="359"/>
    </row>
    <row r="823" spans="1:6" x14ac:dyDescent="0.25">
      <c r="A823" s="359"/>
      <c r="B823" s="359"/>
      <c r="C823" s="360"/>
      <c r="D823" s="359"/>
      <c r="E823" s="360"/>
      <c r="F823" s="359"/>
    </row>
    <row r="824" spans="1:6" x14ac:dyDescent="0.25">
      <c r="A824" s="359"/>
      <c r="B824" s="359"/>
      <c r="C824" s="360"/>
      <c r="D824" s="359"/>
      <c r="E824" s="360"/>
      <c r="F824" s="359"/>
    </row>
    <row r="825" spans="1:6" x14ac:dyDescent="0.25">
      <c r="A825" s="359"/>
      <c r="B825" s="359"/>
      <c r="C825" s="360"/>
      <c r="D825" s="359"/>
      <c r="E825" s="360"/>
      <c r="F825" s="359"/>
    </row>
    <row r="826" spans="1:6" x14ac:dyDescent="0.25">
      <c r="A826" s="359"/>
      <c r="B826" s="359"/>
      <c r="C826" s="360"/>
      <c r="D826" s="359"/>
      <c r="E826" s="360"/>
      <c r="F826" s="359"/>
    </row>
    <row r="827" spans="1:6" x14ac:dyDescent="0.25">
      <c r="A827" s="359"/>
      <c r="B827" s="359"/>
      <c r="C827" s="360"/>
      <c r="D827" s="359"/>
      <c r="E827" s="360"/>
      <c r="F827" s="359"/>
    </row>
    <row r="828" spans="1:6" x14ac:dyDescent="0.25">
      <c r="A828" s="359"/>
      <c r="B828" s="359"/>
      <c r="C828" s="360"/>
      <c r="D828" s="359"/>
      <c r="E828" s="360"/>
      <c r="F828" s="359"/>
    </row>
    <row r="829" spans="1:6" x14ac:dyDescent="0.25">
      <c r="A829" s="359"/>
      <c r="B829" s="359"/>
      <c r="C829" s="360"/>
      <c r="D829" s="359"/>
      <c r="E829" s="360"/>
      <c r="F829" s="359"/>
    </row>
    <row r="830" spans="1:6" x14ac:dyDescent="0.25">
      <c r="A830" s="359"/>
      <c r="B830" s="359"/>
      <c r="C830" s="360"/>
      <c r="D830" s="359"/>
      <c r="E830" s="360"/>
      <c r="F830" s="359"/>
    </row>
    <row r="831" spans="1:6" x14ac:dyDescent="0.25">
      <c r="A831" s="359"/>
      <c r="B831" s="359"/>
      <c r="C831" s="360"/>
      <c r="D831" s="359"/>
      <c r="E831" s="360"/>
      <c r="F831" s="359"/>
    </row>
    <row r="832" spans="1:6" x14ac:dyDescent="0.25">
      <c r="A832" s="359"/>
      <c r="B832" s="359"/>
      <c r="C832" s="360"/>
      <c r="D832" s="359"/>
      <c r="E832" s="360"/>
      <c r="F832" s="359"/>
    </row>
    <row r="833" spans="1:6" x14ac:dyDescent="0.25">
      <c r="A833" s="359"/>
      <c r="B833" s="359"/>
      <c r="C833" s="360"/>
      <c r="D833" s="359"/>
      <c r="E833" s="360"/>
      <c r="F833" s="359"/>
    </row>
    <row r="834" spans="1:6" x14ac:dyDescent="0.25">
      <c r="A834" s="359"/>
      <c r="B834" s="359"/>
      <c r="C834" s="360"/>
      <c r="D834" s="359"/>
      <c r="E834" s="360"/>
      <c r="F834" s="359"/>
    </row>
    <row r="835" spans="1:6" x14ac:dyDescent="0.25">
      <c r="A835" s="359"/>
      <c r="B835" s="359"/>
      <c r="C835" s="360"/>
      <c r="D835" s="359"/>
      <c r="E835" s="360"/>
      <c r="F835" s="359"/>
    </row>
    <row r="836" spans="1:6" x14ac:dyDescent="0.25">
      <c r="A836" s="359"/>
      <c r="B836" s="359"/>
      <c r="C836" s="360"/>
      <c r="D836" s="359"/>
      <c r="E836" s="360"/>
      <c r="F836" s="359"/>
    </row>
    <row r="837" spans="1:6" x14ac:dyDescent="0.25">
      <c r="A837" s="359"/>
      <c r="B837" s="359"/>
      <c r="C837" s="360"/>
      <c r="D837" s="359"/>
      <c r="E837" s="360"/>
      <c r="F837" s="359"/>
    </row>
    <row r="838" spans="1:6" x14ac:dyDescent="0.25">
      <c r="A838" s="359"/>
      <c r="B838" s="359"/>
      <c r="C838" s="360"/>
      <c r="D838" s="359"/>
      <c r="E838" s="360"/>
      <c r="F838" s="359"/>
    </row>
    <row r="839" spans="1:6" x14ac:dyDescent="0.25">
      <c r="A839" s="359"/>
      <c r="B839" s="359"/>
      <c r="C839" s="360"/>
      <c r="D839" s="359"/>
      <c r="E839" s="360"/>
      <c r="F839" s="359"/>
    </row>
    <row r="840" spans="1:6" x14ac:dyDescent="0.25">
      <c r="A840" s="359"/>
      <c r="B840" s="359"/>
      <c r="C840" s="360"/>
      <c r="D840" s="359"/>
      <c r="E840" s="360"/>
      <c r="F840" s="359"/>
    </row>
    <row r="841" spans="1:6" x14ac:dyDescent="0.25">
      <c r="A841" s="359"/>
      <c r="B841" s="359"/>
      <c r="C841" s="360"/>
      <c r="D841" s="359"/>
      <c r="E841" s="360"/>
      <c r="F841" s="359"/>
    </row>
    <row r="842" spans="1:6" x14ac:dyDescent="0.25">
      <c r="A842" s="359"/>
      <c r="B842" s="359"/>
      <c r="C842" s="360"/>
      <c r="D842" s="359"/>
      <c r="E842" s="360"/>
      <c r="F842" s="359"/>
    </row>
    <row r="843" spans="1:6" x14ac:dyDescent="0.25">
      <c r="A843" s="359"/>
      <c r="B843" s="359"/>
      <c r="C843" s="360"/>
      <c r="D843" s="359"/>
      <c r="E843" s="360"/>
      <c r="F843" s="359"/>
    </row>
    <row r="844" spans="1:6" x14ac:dyDescent="0.25">
      <c r="A844" s="359"/>
      <c r="B844" s="359"/>
      <c r="C844" s="360"/>
      <c r="D844" s="359"/>
      <c r="E844" s="360"/>
      <c r="F844" s="359"/>
    </row>
    <row r="845" spans="1:6" x14ac:dyDescent="0.25">
      <c r="A845" s="359"/>
      <c r="B845" s="359"/>
      <c r="C845" s="360"/>
      <c r="D845" s="359"/>
      <c r="E845" s="360"/>
      <c r="F845" s="359"/>
    </row>
    <row r="846" spans="1:6" x14ac:dyDescent="0.25">
      <c r="A846" s="359"/>
      <c r="B846" s="359"/>
      <c r="C846" s="360"/>
      <c r="D846" s="359"/>
      <c r="E846" s="360"/>
      <c r="F846" s="359"/>
    </row>
    <row r="847" spans="1:6" x14ac:dyDescent="0.25">
      <c r="A847" s="359"/>
      <c r="B847" s="359"/>
      <c r="C847" s="360"/>
      <c r="D847" s="359"/>
      <c r="E847" s="360"/>
      <c r="F847" s="359"/>
    </row>
    <row r="848" spans="1:6" x14ac:dyDescent="0.25">
      <c r="A848" s="359"/>
      <c r="B848" s="359"/>
      <c r="C848" s="360"/>
      <c r="D848" s="359"/>
      <c r="E848" s="360"/>
      <c r="F848" s="359"/>
    </row>
    <row r="849" spans="1:6" x14ac:dyDescent="0.25">
      <c r="A849" s="359"/>
      <c r="B849" s="359"/>
      <c r="C849" s="360"/>
      <c r="D849" s="359"/>
      <c r="E849" s="360"/>
      <c r="F849" s="359"/>
    </row>
    <row r="850" spans="1:6" x14ac:dyDescent="0.25">
      <c r="A850" s="359"/>
      <c r="B850" s="359"/>
      <c r="C850" s="360"/>
      <c r="D850" s="359"/>
      <c r="E850" s="360"/>
      <c r="F850" s="359"/>
    </row>
    <row r="851" spans="1:6" x14ac:dyDescent="0.25">
      <c r="A851" s="359"/>
      <c r="B851" s="359"/>
      <c r="C851" s="360"/>
      <c r="D851" s="359"/>
      <c r="E851" s="360"/>
      <c r="F851" s="359"/>
    </row>
    <row r="852" spans="1:6" x14ac:dyDescent="0.25">
      <c r="A852" s="359"/>
      <c r="B852" s="359"/>
      <c r="C852" s="360"/>
      <c r="D852" s="359"/>
      <c r="E852" s="360"/>
      <c r="F852" s="359"/>
    </row>
    <row r="853" spans="1:6" x14ac:dyDescent="0.25">
      <c r="A853" s="359"/>
      <c r="B853" s="359"/>
      <c r="C853" s="360"/>
      <c r="D853" s="359"/>
      <c r="E853" s="360"/>
      <c r="F853" s="359"/>
    </row>
    <row r="854" spans="1:6" x14ac:dyDescent="0.25">
      <c r="A854" s="359"/>
      <c r="B854" s="359"/>
      <c r="C854" s="360"/>
      <c r="D854" s="359"/>
      <c r="E854" s="360"/>
      <c r="F854" s="359"/>
    </row>
    <row r="855" spans="1:6" x14ac:dyDescent="0.25">
      <c r="A855" s="359"/>
      <c r="B855" s="359"/>
      <c r="C855" s="360"/>
      <c r="D855" s="359"/>
      <c r="E855" s="360"/>
      <c r="F855" s="359"/>
    </row>
    <row r="856" spans="1:6" x14ac:dyDescent="0.25">
      <c r="A856" s="359"/>
      <c r="B856" s="359"/>
      <c r="C856" s="360"/>
      <c r="D856" s="359"/>
      <c r="E856" s="360"/>
      <c r="F856" s="359"/>
    </row>
    <row r="857" spans="1:6" x14ac:dyDescent="0.25">
      <c r="A857" s="359"/>
      <c r="B857" s="359"/>
      <c r="C857" s="360"/>
      <c r="D857" s="359"/>
      <c r="E857" s="360"/>
      <c r="F857" s="359"/>
    </row>
    <row r="858" spans="1:6" x14ac:dyDescent="0.25">
      <c r="A858" s="359"/>
      <c r="B858" s="359"/>
      <c r="C858" s="360"/>
      <c r="D858" s="359"/>
      <c r="E858" s="360"/>
      <c r="F858" s="359"/>
    </row>
    <row r="859" spans="1:6" x14ac:dyDescent="0.25">
      <c r="A859" s="359"/>
      <c r="B859" s="359"/>
      <c r="C859" s="360"/>
      <c r="D859" s="359"/>
      <c r="E859" s="360"/>
      <c r="F859" s="359"/>
    </row>
    <row r="860" spans="1:6" x14ac:dyDescent="0.25">
      <c r="A860" s="359"/>
      <c r="B860" s="359"/>
      <c r="C860" s="360"/>
      <c r="D860" s="359"/>
      <c r="E860" s="360"/>
      <c r="F860" s="359"/>
    </row>
    <row r="861" spans="1:6" x14ac:dyDescent="0.25">
      <c r="A861" s="359"/>
      <c r="B861" s="359"/>
      <c r="C861" s="360"/>
      <c r="D861" s="359"/>
      <c r="E861" s="360"/>
      <c r="F861" s="359"/>
    </row>
    <row r="862" spans="1:6" x14ac:dyDescent="0.25">
      <c r="A862" s="359"/>
      <c r="B862" s="359"/>
      <c r="C862" s="360"/>
      <c r="D862" s="359"/>
      <c r="E862" s="360"/>
      <c r="F862" s="359"/>
    </row>
    <row r="863" spans="1:6" x14ac:dyDescent="0.25">
      <c r="A863" s="359"/>
      <c r="B863" s="359"/>
      <c r="C863" s="360"/>
      <c r="D863" s="359"/>
      <c r="E863" s="360"/>
      <c r="F863" s="359"/>
    </row>
    <row r="864" spans="1:6" x14ac:dyDescent="0.25">
      <c r="A864" s="359"/>
      <c r="B864" s="359"/>
      <c r="C864" s="360"/>
      <c r="D864" s="359"/>
      <c r="E864" s="360"/>
      <c r="F864" s="359"/>
    </row>
    <row r="865" spans="1:6" x14ac:dyDescent="0.25">
      <c r="A865" s="359"/>
      <c r="B865" s="359"/>
      <c r="C865" s="360"/>
      <c r="D865" s="359"/>
      <c r="E865" s="360"/>
      <c r="F865" s="359"/>
    </row>
    <row r="866" spans="1:6" x14ac:dyDescent="0.25">
      <c r="A866" s="359"/>
      <c r="B866" s="359"/>
      <c r="C866" s="360"/>
      <c r="D866" s="359"/>
      <c r="E866" s="360"/>
      <c r="F866" s="359"/>
    </row>
    <row r="867" spans="1:6" x14ac:dyDescent="0.25">
      <c r="A867" s="359"/>
      <c r="B867" s="359"/>
      <c r="C867" s="360"/>
      <c r="D867" s="359"/>
      <c r="E867" s="360"/>
      <c r="F867" s="359"/>
    </row>
    <row r="868" spans="1:6" x14ac:dyDescent="0.25">
      <c r="A868" s="359"/>
      <c r="B868" s="359"/>
      <c r="C868" s="360"/>
      <c r="D868" s="359"/>
      <c r="E868" s="360"/>
      <c r="F868" s="359"/>
    </row>
    <row r="869" spans="1:6" x14ac:dyDescent="0.25">
      <c r="A869" s="359"/>
      <c r="B869" s="359"/>
      <c r="C869" s="360"/>
      <c r="D869" s="359"/>
      <c r="E869" s="360"/>
      <c r="F869" s="359"/>
    </row>
    <row r="870" spans="1:6" x14ac:dyDescent="0.25">
      <c r="A870" s="359"/>
      <c r="B870" s="359"/>
      <c r="C870" s="360"/>
      <c r="D870" s="359"/>
      <c r="E870" s="360"/>
      <c r="F870" s="359"/>
    </row>
    <row r="871" spans="1:6" x14ac:dyDescent="0.25">
      <c r="A871" s="359"/>
      <c r="B871" s="359"/>
      <c r="C871" s="360"/>
      <c r="D871" s="359"/>
      <c r="E871" s="360"/>
      <c r="F871" s="359"/>
    </row>
    <row r="872" spans="1:6" x14ac:dyDescent="0.25">
      <c r="A872" s="359"/>
      <c r="B872" s="359"/>
      <c r="C872" s="360"/>
      <c r="D872" s="359"/>
      <c r="E872" s="360"/>
      <c r="F872" s="359"/>
    </row>
    <row r="873" spans="1:6" x14ac:dyDescent="0.25">
      <c r="A873" s="359"/>
      <c r="B873" s="359"/>
      <c r="C873" s="360"/>
      <c r="D873" s="359"/>
      <c r="E873" s="360"/>
      <c r="F873" s="359"/>
    </row>
    <row r="874" spans="1:6" x14ac:dyDescent="0.25">
      <c r="A874" s="359"/>
      <c r="B874" s="359"/>
      <c r="C874" s="360"/>
      <c r="D874" s="359"/>
      <c r="E874" s="360"/>
      <c r="F874" s="359"/>
    </row>
    <row r="875" spans="1:6" x14ac:dyDescent="0.25">
      <c r="A875" s="359"/>
      <c r="B875" s="359"/>
      <c r="C875" s="360"/>
      <c r="D875" s="359"/>
      <c r="E875" s="360"/>
      <c r="F875" s="359"/>
    </row>
    <row r="876" spans="1:6" x14ac:dyDescent="0.25">
      <c r="A876" s="359"/>
      <c r="B876" s="359"/>
      <c r="C876" s="360"/>
      <c r="D876" s="359"/>
      <c r="E876" s="360"/>
      <c r="F876" s="359"/>
    </row>
    <row r="877" spans="1:6" x14ac:dyDescent="0.25">
      <c r="A877" s="359"/>
      <c r="B877" s="359"/>
      <c r="C877" s="360"/>
      <c r="D877" s="359"/>
      <c r="E877" s="360"/>
      <c r="F877" s="359"/>
    </row>
    <row r="878" spans="1:6" x14ac:dyDescent="0.25">
      <c r="A878" s="359"/>
      <c r="B878" s="359"/>
      <c r="C878" s="360"/>
      <c r="D878" s="359"/>
      <c r="E878" s="360"/>
      <c r="F878" s="359"/>
    </row>
    <row r="879" spans="1:6" x14ac:dyDescent="0.25">
      <c r="A879" s="359"/>
      <c r="B879" s="359"/>
      <c r="C879" s="360"/>
      <c r="D879" s="359"/>
      <c r="E879" s="360"/>
      <c r="F879" s="359"/>
    </row>
    <row r="880" spans="1:6" x14ac:dyDescent="0.25">
      <c r="A880" s="359"/>
      <c r="B880" s="359"/>
      <c r="C880" s="360"/>
      <c r="D880" s="359"/>
      <c r="E880" s="360"/>
      <c r="F880" s="359"/>
    </row>
    <row r="881" spans="1:6" x14ac:dyDescent="0.25">
      <c r="A881" s="359"/>
      <c r="B881" s="359"/>
      <c r="C881" s="360"/>
      <c r="D881" s="359"/>
      <c r="E881" s="360"/>
      <c r="F881" s="359"/>
    </row>
    <row r="882" spans="1:6" x14ac:dyDescent="0.25">
      <c r="A882" s="359"/>
      <c r="B882" s="359"/>
      <c r="C882" s="360"/>
      <c r="D882" s="359"/>
      <c r="E882" s="360"/>
      <c r="F882" s="359"/>
    </row>
    <row r="883" spans="1:6" x14ac:dyDescent="0.25">
      <c r="A883" s="359"/>
      <c r="B883" s="359"/>
      <c r="C883" s="360"/>
      <c r="D883" s="359"/>
      <c r="E883" s="360"/>
      <c r="F883" s="359"/>
    </row>
    <row r="884" spans="1:6" x14ac:dyDescent="0.25">
      <c r="A884" s="359"/>
      <c r="B884" s="359"/>
      <c r="C884" s="360"/>
      <c r="D884" s="359"/>
      <c r="E884" s="360"/>
      <c r="F884" s="359"/>
    </row>
    <row r="885" spans="1:6" x14ac:dyDescent="0.25">
      <c r="A885" s="359"/>
      <c r="B885" s="359"/>
      <c r="C885" s="360"/>
      <c r="D885" s="359"/>
      <c r="E885" s="360"/>
      <c r="F885" s="359"/>
    </row>
    <row r="886" spans="1:6" x14ac:dyDescent="0.25">
      <c r="A886" s="359"/>
      <c r="B886" s="359"/>
      <c r="C886" s="360"/>
      <c r="D886" s="359"/>
      <c r="E886" s="360"/>
      <c r="F886" s="359"/>
    </row>
    <row r="887" spans="1:6" x14ac:dyDescent="0.25">
      <c r="A887" s="359"/>
      <c r="B887" s="359"/>
      <c r="C887" s="360"/>
      <c r="D887" s="359"/>
      <c r="E887" s="360"/>
      <c r="F887" s="359"/>
    </row>
    <row r="888" spans="1:6" x14ac:dyDescent="0.25">
      <c r="A888" s="359"/>
      <c r="B888" s="359"/>
      <c r="C888" s="360"/>
      <c r="D888" s="359"/>
      <c r="E888" s="360"/>
      <c r="F888" s="359"/>
    </row>
    <row r="889" spans="1:6" x14ac:dyDescent="0.25">
      <c r="A889" s="359"/>
      <c r="B889" s="359"/>
      <c r="C889" s="360"/>
      <c r="D889" s="359"/>
      <c r="E889" s="360"/>
      <c r="F889" s="359"/>
    </row>
    <row r="890" spans="1:6" x14ac:dyDescent="0.25">
      <c r="A890" s="359"/>
      <c r="B890" s="359"/>
      <c r="C890" s="360"/>
      <c r="D890" s="359"/>
      <c r="E890" s="360"/>
      <c r="F890" s="359"/>
    </row>
    <row r="891" spans="1:6" x14ac:dyDescent="0.25">
      <c r="A891" s="359"/>
      <c r="B891" s="359"/>
      <c r="C891" s="360"/>
      <c r="D891" s="359"/>
      <c r="E891" s="360"/>
      <c r="F891" s="359"/>
    </row>
    <row r="892" spans="1:6" x14ac:dyDescent="0.25">
      <c r="A892" s="359"/>
      <c r="B892" s="359"/>
      <c r="C892" s="360"/>
      <c r="D892" s="359"/>
      <c r="E892" s="360"/>
      <c r="F892" s="359"/>
    </row>
    <row r="893" spans="1:6" x14ac:dyDescent="0.25">
      <c r="A893" s="359"/>
      <c r="B893" s="359"/>
      <c r="C893" s="360"/>
      <c r="D893" s="359"/>
      <c r="E893" s="360"/>
      <c r="F893" s="359"/>
    </row>
    <row r="894" spans="1:6" x14ac:dyDescent="0.25">
      <c r="A894" s="359"/>
      <c r="B894" s="359"/>
      <c r="C894" s="360"/>
      <c r="D894" s="359"/>
      <c r="E894" s="360"/>
      <c r="F894" s="359"/>
    </row>
    <row r="895" spans="1:6" x14ac:dyDescent="0.25">
      <c r="A895" s="359"/>
      <c r="B895" s="359"/>
      <c r="C895" s="360"/>
      <c r="D895" s="359"/>
      <c r="E895" s="360"/>
      <c r="F895" s="359"/>
    </row>
    <row r="896" spans="1:6" x14ac:dyDescent="0.25">
      <c r="A896" s="359"/>
      <c r="B896" s="359"/>
      <c r="C896" s="360"/>
      <c r="D896" s="359"/>
      <c r="E896" s="360"/>
      <c r="F896" s="359"/>
    </row>
    <row r="897" spans="1:6" x14ac:dyDescent="0.25">
      <c r="A897" s="359"/>
      <c r="F897" s="361"/>
    </row>
    <row r="898" spans="1:6" x14ac:dyDescent="0.25">
      <c r="A898" s="359"/>
    </row>
    <row r="900" spans="1:6" x14ac:dyDescent="0.25">
      <c r="F900" s="27"/>
    </row>
  </sheetData>
  <pageMargins left="0.7" right="0.7" top="0.75" bottom="0.75" header="0.3" footer="0.3"/>
  <pageSetup paperSize="14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CI22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30.42578125" style="8" customWidth="1"/>
    <col min="2" max="3" width="13.28515625" style="8" bestFit="1" customWidth="1"/>
    <col min="4" max="4" width="13" style="8" bestFit="1" customWidth="1"/>
    <col min="5" max="5" width="13.28515625" style="8" bestFit="1" customWidth="1"/>
    <col min="6" max="6" width="13" style="8" bestFit="1" customWidth="1"/>
    <col min="7" max="7" width="13.28515625" style="8" bestFit="1" customWidth="1"/>
    <col min="8" max="9" width="13" style="8" bestFit="1" customWidth="1"/>
    <col min="10" max="10" width="14.42578125" style="8" customWidth="1"/>
    <col min="11" max="11" width="13.28515625" style="8" bestFit="1" customWidth="1"/>
    <col min="12" max="12" width="14.28515625" style="8" customWidth="1"/>
    <col min="13" max="13" width="13.28515625" style="8" customWidth="1"/>
    <col min="14" max="14" width="18.140625" style="8" customWidth="1"/>
    <col min="15" max="16384" width="11.42578125" style="8"/>
  </cols>
  <sheetData>
    <row r="1" spans="1:87" ht="20.25" customHeight="1" x14ac:dyDescent="0.25">
      <c r="A1" s="57" t="s">
        <v>480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87" ht="19.5" customHeight="1" x14ac:dyDescent="0.25">
      <c r="A2" s="57" t="s">
        <v>108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87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87" s="53" customFormat="1" ht="15" customHeight="1" x14ac:dyDescent="0.25">
      <c r="A4" s="126" t="s">
        <v>101</v>
      </c>
      <c r="B4" s="126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8</v>
      </c>
      <c r="I4" s="126" t="s">
        <v>9</v>
      </c>
      <c r="J4" s="126" t="s">
        <v>10</v>
      </c>
      <c r="K4" s="126" t="s">
        <v>11</v>
      </c>
      <c r="L4" s="126" t="s">
        <v>12</v>
      </c>
      <c r="M4" s="126" t="s">
        <v>13</v>
      </c>
      <c r="N4" s="45" t="s">
        <v>22</v>
      </c>
    </row>
    <row r="5" spans="1:87" s="53" customFormat="1" ht="20.100000000000001" customHeight="1" x14ac:dyDescent="0.3">
      <c r="A5" s="115" t="s">
        <v>161</v>
      </c>
      <c r="B5" s="362">
        <v>0</v>
      </c>
      <c r="C5" s="362">
        <v>0</v>
      </c>
      <c r="D5" s="362">
        <v>0</v>
      </c>
      <c r="E5" s="362">
        <v>0</v>
      </c>
      <c r="F5" s="362">
        <v>0</v>
      </c>
      <c r="G5" s="353">
        <v>0</v>
      </c>
      <c r="H5" s="362">
        <v>0</v>
      </c>
      <c r="I5" s="362">
        <v>0</v>
      </c>
      <c r="J5" s="362">
        <v>0</v>
      </c>
      <c r="K5" s="362">
        <v>0</v>
      </c>
      <c r="L5" s="362">
        <v>0</v>
      </c>
      <c r="M5" s="362">
        <v>0</v>
      </c>
      <c r="N5" s="278">
        <f>SUM(B5:M5)</f>
        <v>0</v>
      </c>
    </row>
    <row r="6" spans="1:87" s="53" customFormat="1" ht="20.100000000000001" customHeight="1" x14ac:dyDescent="0.3">
      <c r="A6" s="115" t="s">
        <v>162</v>
      </c>
      <c r="B6" s="362">
        <v>0</v>
      </c>
      <c r="C6" s="362">
        <v>0</v>
      </c>
      <c r="D6" s="362">
        <v>0</v>
      </c>
      <c r="E6" s="362">
        <v>0</v>
      </c>
      <c r="F6" s="362">
        <v>2</v>
      </c>
      <c r="G6" s="353">
        <v>0</v>
      </c>
      <c r="H6" s="362">
        <v>0</v>
      </c>
      <c r="I6" s="362">
        <v>0</v>
      </c>
      <c r="J6" s="362">
        <v>0</v>
      </c>
      <c r="K6" s="362">
        <v>0</v>
      </c>
      <c r="L6" s="362">
        <v>5</v>
      </c>
      <c r="M6" s="362">
        <v>0</v>
      </c>
      <c r="N6" s="278">
        <f t="shared" ref="N6:N19" si="0">SUM(B6:M6)</f>
        <v>7</v>
      </c>
    </row>
    <row r="7" spans="1:87" s="53" customFormat="1" ht="20.100000000000001" customHeight="1" x14ac:dyDescent="0.3">
      <c r="A7" s="115" t="s">
        <v>163</v>
      </c>
      <c r="B7" s="362">
        <v>0</v>
      </c>
      <c r="C7" s="362">
        <v>0</v>
      </c>
      <c r="D7" s="362">
        <v>0</v>
      </c>
      <c r="E7" s="362">
        <v>0</v>
      </c>
      <c r="F7" s="362">
        <v>0</v>
      </c>
      <c r="G7" s="353">
        <v>0</v>
      </c>
      <c r="H7" s="362">
        <v>0</v>
      </c>
      <c r="I7" s="362">
        <v>0</v>
      </c>
      <c r="J7" s="362">
        <v>0</v>
      </c>
      <c r="K7" s="362">
        <v>0</v>
      </c>
      <c r="L7" s="362">
        <v>0</v>
      </c>
      <c r="M7" s="362">
        <v>0</v>
      </c>
      <c r="N7" s="278">
        <f t="shared" si="0"/>
        <v>0</v>
      </c>
    </row>
    <row r="8" spans="1:87" s="53" customFormat="1" ht="20.100000000000001" customHeight="1" x14ac:dyDescent="0.3">
      <c r="A8" s="115" t="s">
        <v>184</v>
      </c>
      <c r="B8" s="362">
        <v>392.69999999999993</v>
      </c>
      <c r="C8" s="362">
        <v>385.29</v>
      </c>
      <c r="D8" s="362">
        <v>307.3</v>
      </c>
      <c r="E8" s="362">
        <v>272.26</v>
      </c>
      <c r="F8" s="362">
        <v>224.1</v>
      </c>
      <c r="G8" s="353">
        <v>221.84</v>
      </c>
      <c r="H8" s="362">
        <v>248.92000000000004</v>
      </c>
      <c r="I8" s="362">
        <v>225.84000000000003</v>
      </c>
      <c r="J8" s="362">
        <v>258.25</v>
      </c>
      <c r="K8" s="362">
        <v>298.98</v>
      </c>
      <c r="L8" s="362">
        <v>325.94999999999993</v>
      </c>
      <c r="M8" s="362">
        <v>369.96000000000004</v>
      </c>
      <c r="N8" s="419">
        <f t="shared" si="0"/>
        <v>3531.39</v>
      </c>
    </row>
    <row r="9" spans="1:87" s="53" customFormat="1" ht="20.100000000000001" customHeight="1" x14ac:dyDescent="0.3">
      <c r="A9" s="115" t="s">
        <v>164</v>
      </c>
      <c r="B9" s="362">
        <v>131217.18000000002</v>
      </c>
      <c r="C9" s="362">
        <v>117885.45000000001</v>
      </c>
      <c r="D9" s="362">
        <v>118550.85999999999</v>
      </c>
      <c r="E9" s="362">
        <v>98353.470000000016</v>
      </c>
      <c r="F9" s="362">
        <v>99071.75</v>
      </c>
      <c r="G9" s="353">
        <v>99632.829999999987</v>
      </c>
      <c r="H9" s="362">
        <v>102631.79999999999</v>
      </c>
      <c r="I9" s="362">
        <v>101818.58000000002</v>
      </c>
      <c r="J9" s="362">
        <v>104071.46999999999</v>
      </c>
      <c r="K9" s="362">
        <v>105781.76000000002</v>
      </c>
      <c r="L9" s="362">
        <v>122574.23</v>
      </c>
      <c r="M9" s="362">
        <v>133373.91</v>
      </c>
      <c r="N9" s="278">
        <f t="shared" si="0"/>
        <v>1334963.2899999998</v>
      </c>
    </row>
    <row r="10" spans="1:87" s="53" customFormat="1" ht="20.100000000000001" customHeight="1" x14ac:dyDescent="0.3">
      <c r="A10" s="115" t="s">
        <v>165</v>
      </c>
      <c r="B10" s="362">
        <v>0</v>
      </c>
      <c r="C10" s="362">
        <v>0</v>
      </c>
      <c r="D10" s="362">
        <v>0</v>
      </c>
      <c r="E10" s="362">
        <v>0</v>
      </c>
      <c r="F10" s="362">
        <v>0</v>
      </c>
      <c r="G10" s="353">
        <v>0</v>
      </c>
      <c r="H10" s="362">
        <v>0</v>
      </c>
      <c r="I10" s="362">
        <v>0</v>
      </c>
      <c r="J10" s="362">
        <v>0</v>
      </c>
      <c r="K10" s="362">
        <v>0</v>
      </c>
      <c r="L10" s="362">
        <v>0</v>
      </c>
      <c r="M10" s="362">
        <v>0</v>
      </c>
      <c r="N10" s="278">
        <f t="shared" si="0"/>
        <v>0</v>
      </c>
    </row>
    <row r="11" spans="1:87" s="53" customFormat="1" ht="20.100000000000001" customHeight="1" x14ac:dyDescent="0.3">
      <c r="A11" s="115" t="s">
        <v>166</v>
      </c>
      <c r="B11" s="362">
        <v>8063.82</v>
      </c>
      <c r="C11" s="362">
        <v>14726.18</v>
      </c>
      <c r="D11" s="362">
        <v>5291.9900000000007</v>
      </c>
      <c r="E11" s="362">
        <v>5036.1000000000004</v>
      </c>
      <c r="F11" s="362">
        <v>5278.7999999999993</v>
      </c>
      <c r="G11" s="353">
        <v>3563.6</v>
      </c>
      <c r="H11" s="362">
        <v>3800.2</v>
      </c>
      <c r="I11" s="362">
        <v>5306.4999999999991</v>
      </c>
      <c r="J11" s="362">
        <v>3266.4</v>
      </c>
      <c r="K11" s="362">
        <v>3106</v>
      </c>
      <c r="L11" s="362">
        <v>5491.0999999999995</v>
      </c>
      <c r="M11" s="362">
        <v>8850.86</v>
      </c>
      <c r="N11" s="278">
        <f t="shared" si="0"/>
        <v>71781.549999999988</v>
      </c>
    </row>
    <row r="12" spans="1:87" s="53" customFormat="1" ht="20.100000000000001" customHeight="1" x14ac:dyDescent="0.3">
      <c r="A12" s="115" t="s">
        <v>167</v>
      </c>
      <c r="B12" s="362">
        <v>0</v>
      </c>
      <c r="C12" s="362">
        <v>0</v>
      </c>
      <c r="D12" s="362">
        <v>0</v>
      </c>
      <c r="E12" s="362">
        <v>0</v>
      </c>
      <c r="F12" s="362">
        <v>0</v>
      </c>
      <c r="G12" s="353">
        <v>0</v>
      </c>
      <c r="H12" s="362">
        <v>0</v>
      </c>
      <c r="I12" s="362">
        <v>0</v>
      </c>
      <c r="J12" s="362">
        <v>0</v>
      </c>
      <c r="K12" s="362">
        <v>0</v>
      </c>
      <c r="L12" s="362">
        <v>0</v>
      </c>
      <c r="M12" s="362">
        <v>0</v>
      </c>
      <c r="N12" s="419">
        <f t="shared" si="0"/>
        <v>0</v>
      </c>
    </row>
    <row r="13" spans="1:87" s="53" customFormat="1" ht="20.100000000000001" customHeight="1" x14ac:dyDescent="0.3">
      <c r="A13" s="115" t="s">
        <v>168</v>
      </c>
      <c r="B13" s="362">
        <v>0</v>
      </c>
      <c r="C13" s="362">
        <v>0</v>
      </c>
      <c r="D13" s="362">
        <v>0</v>
      </c>
      <c r="E13" s="362">
        <v>0</v>
      </c>
      <c r="F13" s="362">
        <v>0</v>
      </c>
      <c r="G13" s="353">
        <v>0</v>
      </c>
      <c r="H13" s="362">
        <v>0</v>
      </c>
      <c r="I13" s="362">
        <v>0</v>
      </c>
      <c r="J13" s="362">
        <v>0</v>
      </c>
      <c r="K13" s="362">
        <v>0</v>
      </c>
      <c r="L13" s="362">
        <v>0</v>
      </c>
      <c r="M13" s="362">
        <v>0</v>
      </c>
      <c r="N13" s="419">
        <f t="shared" si="0"/>
        <v>0</v>
      </c>
    </row>
    <row r="14" spans="1:87" s="53" customFormat="1" ht="20.100000000000001" customHeight="1" x14ac:dyDescent="0.3">
      <c r="A14" s="115" t="s">
        <v>169</v>
      </c>
      <c r="B14" s="362">
        <v>2887.53</v>
      </c>
      <c r="C14" s="362">
        <v>4807.3700000000008</v>
      </c>
      <c r="D14" s="362">
        <v>6258.38</v>
      </c>
      <c r="E14" s="362">
        <v>674.5200000000001</v>
      </c>
      <c r="F14" s="362">
        <v>408.02000000000004</v>
      </c>
      <c r="G14" s="353">
        <v>391.53</v>
      </c>
      <c r="H14" s="362">
        <v>1827.6100000000001</v>
      </c>
      <c r="I14" s="362">
        <v>946.44</v>
      </c>
      <c r="J14" s="362">
        <v>668.68</v>
      </c>
      <c r="K14" s="362">
        <v>3958.41</v>
      </c>
      <c r="L14" s="362">
        <v>3649.78</v>
      </c>
      <c r="M14" s="362">
        <v>5121.76</v>
      </c>
      <c r="N14" s="278">
        <f t="shared" si="0"/>
        <v>31600.03</v>
      </c>
    </row>
    <row r="15" spans="1:87" s="53" customFormat="1" ht="20.100000000000001" customHeight="1" x14ac:dyDescent="0.3">
      <c r="A15" s="115" t="s">
        <v>304</v>
      </c>
      <c r="B15" s="362">
        <v>4691.03</v>
      </c>
      <c r="C15" s="362">
        <v>4096.46</v>
      </c>
      <c r="D15" s="362">
        <v>3647.34</v>
      </c>
      <c r="E15" s="362">
        <v>3479.2</v>
      </c>
      <c r="F15" s="362">
        <v>3136.79</v>
      </c>
      <c r="G15" s="353">
        <v>5022.2099999999991</v>
      </c>
      <c r="H15" s="362">
        <v>3147.28</v>
      </c>
      <c r="I15" s="362">
        <v>3313.9300000000003</v>
      </c>
      <c r="J15" s="362">
        <v>3191.08</v>
      </c>
      <c r="K15" s="362">
        <v>4006.61</v>
      </c>
      <c r="L15" s="362">
        <v>3285.4999999999995</v>
      </c>
      <c r="M15" s="362">
        <v>5047.93</v>
      </c>
      <c r="N15" s="278">
        <f t="shared" si="0"/>
        <v>46065.36</v>
      </c>
    </row>
    <row r="16" spans="1:87" s="20" customFormat="1" ht="20.100000000000001" customHeight="1" x14ac:dyDescent="0.3">
      <c r="A16" s="115" t="s">
        <v>305</v>
      </c>
      <c r="B16" s="362">
        <v>0</v>
      </c>
      <c r="C16" s="362">
        <v>0</v>
      </c>
      <c r="D16" s="362">
        <v>0</v>
      </c>
      <c r="E16" s="362">
        <v>0</v>
      </c>
      <c r="F16" s="362">
        <v>0</v>
      </c>
      <c r="G16" s="353">
        <v>0</v>
      </c>
      <c r="H16" s="362">
        <v>0</v>
      </c>
      <c r="I16" s="362">
        <v>0</v>
      </c>
      <c r="J16" s="362">
        <v>0</v>
      </c>
      <c r="K16" s="362">
        <v>0</v>
      </c>
      <c r="L16" s="362">
        <v>0</v>
      </c>
      <c r="M16" s="362">
        <v>0</v>
      </c>
      <c r="N16" s="278">
        <f t="shared" si="0"/>
        <v>0</v>
      </c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</row>
    <row r="17" spans="1:87" s="20" customFormat="1" ht="20.100000000000001" customHeight="1" x14ac:dyDescent="0.3">
      <c r="A17" s="115" t="s">
        <v>175</v>
      </c>
      <c r="B17" s="362">
        <v>0</v>
      </c>
      <c r="C17" s="362">
        <v>0</v>
      </c>
      <c r="D17" s="362">
        <v>0</v>
      </c>
      <c r="E17" s="362">
        <v>0</v>
      </c>
      <c r="F17" s="362">
        <v>15.76</v>
      </c>
      <c r="G17" s="353">
        <v>18.11</v>
      </c>
      <c r="H17" s="362">
        <v>18.739999999999998</v>
      </c>
      <c r="I17" s="362">
        <v>8.3000000000000007</v>
      </c>
      <c r="J17" s="362">
        <v>0</v>
      </c>
      <c r="K17" s="362">
        <v>0</v>
      </c>
      <c r="L17" s="362">
        <v>0</v>
      </c>
      <c r="M17" s="362">
        <v>0</v>
      </c>
      <c r="N17" s="278">
        <f t="shared" si="0"/>
        <v>60.91</v>
      </c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</row>
    <row r="18" spans="1:87" s="177" customFormat="1" ht="20.100000000000001" customHeight="1" x14ac:dyDescent="0.3">
      <c r="A18" s="176" t="s">
        <v>387</v>
      </c>
      <c r="B18" s="362">
        <v>0</v>
      </c>
      <c r="C18" s="362">
        <v>0</v>
      </c>
      <c r="D18" s="362">
        <v>0</v>
      </c>
      <c r="E18" s="362">
        <v>0</v>
      </c>
      <c r="F18" s="362">
        <v>0</v>
      </c>
      <c r="G18" s="353">
        <v>0</v>
      </c>
      <c r="H18" s="362">
        <v>0</v>
      </c>
      <c r="I18" s="362">
        <v>0</v>
      </c>
      <c r="J18" s="362">
        <v>0</v>
      </c>
      <c r="K18" s="362">
        <v>0</v>
      </c>
      <c r="L18" s="362">
        <v>0</v>
      </c>
      <c r="M18" s="362">
        <v>0</v>
      </c>
      <c r="N18" s="278">
        <f t="shared" si="0"/>
        <v>0</v>
      </c>
      <c r="P18" s="242"/>
    </row>
    <row r="19" spans="1:87" s="65" customFormat="1" ht="20.100000000000001" customHeight="1" x14ac:dyDescent="0.2">
      <c r="A19" s="196" t="s">
        <v>22</v>
      </c>
      <c r="B19" s="278">
        <f>SUM(B5:B18)</f>
        <v>147252.26000000004</v>
      </c>
      <c r="C19" s="278">
        <f t="shared" ref="C19:M19" si="1">SUM(C5:C18)</f>
        <v>141900.75</v>
      </c>
      <c r="D19" s="278">
        <f t="shared" si="1"/>
        <v>134055.87</v>
      </c>
      <c r="E19" s="278">
        <f t="shared" si="1"/>
        <v>107815.55000000002</v>
      </c>
      <c r="F19" s="278">
        <f t="shared" si="1"/>
        <v>108137.22</v>
      </c>
      <c r="G19" s="278">
        <f t="shared" si="1"/>
        <v>108850.11999999998</v>
      </c>
      <c r="H19" s="278">
        <f t="shared" si="1"/>
        <v>111674.54999999999</v>
      </c>
      <c r="I19" s="278">
        <f t="shared" si="1"/>
        <v>111619.59000000001</v>
      </c>
      <c r="J19" s="278">
        <f t="shared" si="1"/>
        <v>111455.87999999998</v>
      </c>
      <c r="K19" s="278">
        <f t="shared" si="1"/>
        <v>117151.76000000002</v>
      </c>
      <c r="L19" s="278">
        <f t="shared" si="1"/>
        <v>135331.56</v>
      </c>
      <c r="M19" s="278">
        <f t="shared" si="1"/>
        <v>152764.41999999998</v>
      </c>
      <c r="N19" s="278">
        <f t="shared" si="0"/>
        <v>1488009.53</v>
      </c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1:87" x14ac:dyDescent="0.25">
      <c r="A20" s="116"/>
      <c r="B20" s="118"/>
      <c r="C20" s="118"/>
      <c r="D20" s="118"/>
      <c r="E20" s="118"/>
      <c r="F20" s="118">
        <v>0</v>
      </c>
      <c r="G20" s="118"/>
      <c r="H20" s="118"/>
      <c r="I20" s="118"/>
      <c r="J20" s="118"/>
      <c r="K20" s="118"/>
      <c r="L20" s="118"/>
      <c r="M20" s="118"/>
      <c r="N20" s="118"/>
      <c r="O20" s="12"/>
      <c r="P20" s="39"/>
      <c r="Q20" s="39"/>
      <c r="R20" s="3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</row>
    <row r="21" spans="1:87" x14ac:dyDescent="0.25">
      <c r="A21" s="40" t="s">
        <v>104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87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</sheetData>
  <pageMargins left="0.7" right="0.7" top="0.75" bottom="0.75" header="0.3" footer="0.3"/>
  <pageSetup paperSize="14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P22"/>
  <sheetViews>
    <sheetView zoomScaleNormal="100" workbookViewId="0">
      <selection activeCell="B77" sqref="B77"/>
    </sheetView>
  </sheetViews>
  <sheetFormatPr baseColWidth="10" defaultColWidth="11.42578125" defaultRowHeight="13.5" x14ac:dyDescent="0.25"/>
  <cols>
    <col min="1" max="1" width="29.85546875" style="8" customWidth="1"/>
    <col min="2" max="2" width="14.140625" style="8" customWidth="1"/>
    <col min="3" max="3" width="12.7109375" style="8" customWidth="1"/>
    <col min="4" max="4" width="12.28515625" style="8" customWidth="1"/>
    <col min="5" max="6" width="12.7109375" style="8" customWidth="1"/>
    <col min="7" max="7" width="12.28515625" style="8" customWidth="1"/>
    <col min="8" max="8" width="15.28515625" style="8" bestFit="1" customWidth="1"/>
    <col min="9" max="9" width="12" style="8" customWidth="1"/>
    <col min="10" max="10" width="14.42578125" style="8" customWidth="1"/>
    <col min="11" max="11" width="12.7109375" style="8" customWidth="1"/>
    <col min="12" max="12" width="14.28515625" style="8" customWidth="1"/>
    <col min="13" max="13" width="13.28515625" style="8" customWidth="1"/>
    <col min="14" max="14" width="20.28515625" style="8" customWidth="1"/>
    <col min="15" max="15" width="12.28515625" style="8" bestFit="1" customWidth="1"/>
    <col min="16" max="16" width="12.85546875" style="8" bestFit="1" customWidth="1"/>
    <col min="17" max="16384" width="11.42578125" style="8"/>
  </cols>
  <sheetData>
    <row r="1" spans="1:15" x14ac:dyDescent="0.25">
      <c r="A1" s="57" t="s">
        <v>480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57" t="s">
        <v>109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41" t="s">
        <v>101</v>
      </c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41" t="s">
        <v>7</v>
      </c>
      <c r="H4" s="41" t="s">
        <v>8</v>
      </c>
      <c r="I4" s="41" t="s">
        <v>9</v>
      </c>
      <c r="J4" s="41" t="s">
        <v>10</v>
      </c>
      <c r="K4" s="41" t="s">
        <v>11</v>
      </c>
      <c r="L4" s="41" t="s">
        <v>12</v>
      </c>
      <c r="M4" s="41" t="s">
        <v>13</v>
      </c>
      <c r="N4" s="41" t="s">
        <v>22</v>
      </c>
      <c r="O4" s="12"/>
    </row>
    <row r="5" spans="1:15" ht="20.100000000000001" customHeight="1" x14ac:dyDescent="0.3">
      <c r="A5" s="159" t="s">
        <v>161</v>
      </c>
      <c r="B5" s="375">
        <v>252277.14000000019</v>
      </c>
      <c r="C5" s="375">
        <v>237699.10999999996</v>
      </c>
      <c r="D5" s="375">
        <v>247150.95</v>
      </c>
      <c r="E5" s="375">
        <v>233572.38</v>
      </c>
      <c r="F5" s="375">
        <v>236145.11000000013</v>
      </c>
      <c r="G5" s="375">
        <v>225814.36999999997</v>
      </c>
      <c r="H5" s="376">
        <v>229732.35000000015</v>
      </c>
      <c r="I5" s="376">
        <v>233628.4600000002</v>
      </c>
      <c r="J5" s="376">
        <v>227343.68000000005</v>
      </c>
      <c r="K5" s="376">
        <v>241322.81999999977</v>
      </c>
      <c r="L5" s="376">
        <v>235578.06000000003</v>
      </c>
      <c r="M5" s="376">
        <v>252485.28999999995</v>
      </c>
      <c r="N5" s="278">
        <f>SUM(B5:M5)</f>
        <v>2852749.7200000007</v>
      </c>
      <c r="O5" s="12"/>
    </row>
    <row r="6" spans="1:15" ht="20.100000000000001" customHeight="1" x14ac:dyDescent="0.3">
      <c r="A6" s="159" t="s">
        <v>162</v>
      </c>
      <c r="B6" s="375">
        <v>140426.09000000003</v>
      </c>
      <c r="C6" s="375">
        <v>133627.40999999997</v>
      </c>
      <c r="D6" s="375">
        <v>141881.3899999999</v>
      </c>
      <c r="E6" s="375">
        <v>135104.59999999989</v>
      </c>
      <c r="F6" s="375">
        <v>138295.75000000003</v>
      </c>
      <c r="G6" s="375">
        <v>132591.68000000008</v>
      </c>
      <c r="H6" s="376">
        <v>136842.51</v>
      </c>
      <c r="I6" s="376">
        <v>142914.64999999997</v>
      </c>
      <c r="J6" s="376">
        <v>140685.81999999986</v>
      </c>
      <c r="K6" s="376">
        <v>150707.10999999996</v>
      </c>
      <c r="L6" s="376">
        <v>148715.88000000018</v>
      </c>
      <c r="M6" s="376">
        <v>161999.1299999998</v>
      </c>
      <c r="N6" s="278">
        <f t="shared" ref="N6:N18" si="0">SUM(B6:M6)</f>
        <v>1703792.0199999996</v>
      </c>
      <c r="O6" s="12"/>
    </row>
    <row r="7" spans="1:15" ht="20.100000000000001" customHeight="1" x14ac:dyDescent="0.3">
      <c r="A7" s="159" t="s">
        <v>163</v>
      </c>
      <c r="B7" s="375">
        <v>47797.689999999981</v>
      </c>
      <c r="C7" s="375">
        <v>46019.999999999964</v>
      </c>
      <c r="D7" s="375">
        <v>46136.300000000017</v>
      </c>
      <c r="E7" s="375">
        <v>43722.98000000001</v>
      </c>
      <c r="F7" s="375">
        <v>45755.760000000038</v>
      </c>
      <c r="G7" s="375">
        <v>45025.019999999968</v>
      </c>
      <c r="H7" s="376">
        <v>46668.470000000023</v>
      </c>
      <c r="I7" s="376">
        <v>49661.789999999994</v>
      </c>
      <c r="J7" s="376">
        <v>50297.109999999993</v>
      </c>
      <c r="K7" s="376">
        <v>53093.960000000006</v>
      </c>
      <c r="L7" s="376">
        <v>53320.580000000031</v>
      </c>
      <c r="M7" s="376">
        <v>58670.99</v>
      </c>
      <c r="N7" s="278">
        <f t="shared" si="0"/>
        <v>586170.65</v>
      </c>
      <c r="O7" s="12"/>
    </row>
    <row r="8" spans="1:15" ht="20.100000000000001" customHeight="1" x14ac:dyDescent="0.3">
      <c r="A8" s="159" t="s">
        <v>184</v>
      </c>
      <c r="B8" s="375">
        <v>0</v>
      </c>
      <c r="C8" s="375">
        <v>0</v>
      </c>
      <c r="D8" s="375">
        <v>0</v>
      </c>
      <c r="E8" s="375">
        <v>0</v>
      </c>
      <c r="F8" s="375">
        <v>0</v>
      </c>
      <c r="G8" s="375">
        <v>0</v>
      </c>
      <c r="H8" s="376">
        <v>0</v>
      </c>
      <c r="I8" s="376">
        <v>0</v>
      </c>
      <c r="J8" s="376">
        <v>0</v>
      </c>
      <c r="K8" s="376">
        <v>0</v>
      </c>
      <c r="L8" s="376">
        <v>0</v>
      </c>
      <c r="M8" s="376">
        <v>0</v>
      </c>
      <c r="N8" s="278">
        <f t="shared" si="0"/>
        <v>0</v>
      </c>
      <c r="O8" s="12"/>
    </row>
    <row r="9" spans="1:15" ht="20.100000000000001" customHeight="1" x14ac:dyDescent="0.3">
      <c r="A9" s="159" t="s">
        <v>164</v>
      </c>
      <c r="B9" s="375">
        <v>0</v>
      </c>
      <c r="C9" s="375">
        <v>0</v>
      </c>
      <c r="D9" s="375">
        <v>0</v>
      </c>
      <c r="E9" s="375">
        <v>0</v>
      </c>
      <c r="F9" s="375">
        <v>0</v>
      </c>
      <c r="G9" s="375">
        <v>0</v>
      </c>
      <c r="H9" s="376">
        <v>0</v>
      </c>
      <c r="I9" s="376">
        <v>0</v>
      </c>
      <c r="J9" s="376">
        <v>0</v>
      </c>
      <c r="K9" s="376">
        <v>0</v>
      </c>
      <c r="L9" s="376">
        <v>0</v>
      </c>
      <c r="M9" s="376">
        <v>0</v>
      </c>
      <c r="N9" s="278">
        <f t="shared" si="0"/>
        <v>0</v>
      </c>
      <c r="O9" s="12"/>
    </row>
    <row r="10" spans="1:15" ht="20.100000000000001" customHeight="1" x14ac:dyDescent="0.3">
      <c r="A10" s="159" t="s">
        <v>165</v>
      </c>
      <c r="B10" s="375">
        <v>304.15999999999997</v>
      </c>
      <c r="C10" s="375">
        <v>444.2600000000001</v>
      </c>
      <c r="D10" s="375">
        <v>1525.5500000000002</v>
      </c>
      <c r="E10" s="375">
        <v>5508.5099999999957</v>
      </c>
      <c r="F10" s="375">
        <v>16836.399999999998</v>
      </c>
      <c r="G10" s="375">
        <v>31071.590000000018</v>
      </c>
      <c r="H10" s="376">
        <v>25630.170000000013</v>
      </c>
      <c r="I10" s="376">
        <v>20201.680000000004</v>
      </c>
      <c r="J10" s="376">
        <v>8689.0299999999988</v>
      </c>
      <c r="K10" s="376">
        <v>2620.2000000000016</v>
      </c>
      <c r="L10" s="376">
        <v>707.09000000000026</v>
      </c>
      <c r="M10" s="376">
        <v>474.87000000000018</v>
      </c>
      <c r="N10" s="278">
        <f t="shared" si="0"/>
        <v>114013.51000000002</v>
      </c>
      <c r="O10" s="12"/>
    </row>
    <row r="11" spans="1:15" ht="20.100000000000001" customHeight="1" x14ac:dyDescent="0.3">
      <c r="A11" s="159" t="s">
        <v>166</v>
      </c>
      <c r="B11" s="375">
        <v>0</v>
      </c>
      <c r="C11" s="375">
        <v>0</v>
      </c>
      <c r="D11" s="375">
        <v>0</v>
      </c>
      <c r="E11" s="375">
        <v>0</v>
      </c>
      <c r="F11" s="375">
        <v>0</v>
      </c>
      <c r="G11" s="375">
        <v>0</v>
      </c>
      <c r="H11" s="376">
        <v>0</v>
      </c>
      <c r="I11" s="376">
        <v>0</v>
      </c>
      <c r="J11" s="376">
        <v>0</v>
      </c>
      <c r="K11" s="376">
        <v>0</v>
      </c>
      <c r="L11" s="376">
        <v>0</v>
      </c>
      <c r="M11" s="376">
        <v>0</v>
      </c>
      <c r="N11" s="278">
        <f t="shared" si="0"/>
        <v>0</v>
      </c>
      <c r="O11" s="12"/>
    </row>
    <row r="12" spans="1:15" ht="20.100000000000001" customHeight="1" x14ac:dyDescent="0.3">
      <c r="A12" s="159" t="s">
        <v>167</v>
      </c>
      <c r="B12" s="375">
        <v>0</v>
      </c>
      <c r="C12" s="375">
        <v>0</v>
      </c>
      <c r="D12" s="375">
        <v>0</v>
      </c>
      <c r="E12" s="375">
        <v>0</v>
      </c>
      <c r="F12" s="375">
        <v>0</v>
      </c>
      <c r="G12" s="375">
        <v>0</v>
      </c>
      <c r="H12" s="376">
        <v>0</v>
      </c>
      <c r="I12" s="376">
        <v>0</v>
      </c>
      <c r="J12" s="376">
        <v>0</v>
      </c>
      <c r="K12" s="376">
        <v>0</v>
      </c>
      <c r="L12" s="376">
        <v>0</v>
      </c>
      <c r="M12" s="376">
        <v>0</v>
      </c>
      <c r="N12" s="278">
        <f t="shared" si="0"/>
        <v>0</v>
      </c>
      <c r="O12" s="12"/>
    </row>
    <row r="13" spans="1:15" ht="20.100000000000001" customHeight="1" x14ac:dyDescent="0.3">
      <c r="A13" s="159" t="s">
        <v>168</v>
      </c>
      <c r="B13" s="375">
        <v>0</v>
      </c>
      <c r="C13" s="375">
        <v>0</v>
      </c>
      <c r="D13" s="375">
        <v>0</v>
      </c>
      <c r="E13" s="375">
        <v>0</v>
      </c>
      <c r="F13" s="375">
        <v>0</v>
      </c>
      <c r="G13" s="375">
        <v>0</v>
      </c>
      <c r="H13" s="376">
        <v>0</v>
      </c>
      <c r="I13" s="376">
        <v>0</v>
      </c>
      <c r="J13" s="376">
        <v>0</v>
      </c>
      <c r="K13" s="376">
        <v>0</v>
      </c>
      <c r="L13" s="376">
        <v>0</v>
      </c>
      <c r="M13" s="376">
        <v>0</v>
      </c>
      <c r="N13" s="278">
        <f t="shared" si="0"/>
        <v>0</v>
      </c>
      <c r="O13" s="12"/>
    </row>
    <row r="14" spans="1:15" ht="20.100000000000001" customHeight="1" x14ac:dyDescent="0.3">
      <c r="A14" s="115" t="s">
        <v>169</v>
      </c>
      <c r="B14" s="375">
        <v>221911.55999999994</v>
      </c>
      <c r="C14" s="375">
        <v>204954.35999999984</v>
      </c>
      <c r="D14" s="375">
        <v>220386.58000000002</v>
      </c>
      <c r="E14" s="375">
        <v>211095.35000000015</v>
      </c>
      <c r="F14" s="375">
        <v>205865.72999999989</v>
      </c>
      <c r="G14" s="375">
        <v>200918.64999999997</v>
      </c>
      <c r="H14" s="376">
        <v>208053.78999999989</v>
      </c>
      <c r="I14" s="376">
        <v>204180.7699999999</v>
      </c>
      <c r="J14" s="376">
        <v>200138.89000000004</v>
      </c>
      <c r="K14" s="376">
        <v>222462.27999999991</v>
      </c>
      <c r="L14" s="376">
        <v>214201.65999999997</v>
      </c>
      <c r="M14" s="376">
        <v>224548.10000000009</v>
      </c>
      <c r="N14" s="278">
        <f t="shared" si="0"/>
        <v>2538717.7199999997</v>
      </c>
      <c r="O14" s="12"/>
    </row>
    <row r="15" spans="1:15" ht="20.100000000000001" customHeight="1" x14ac:dyDescent="0.3">
      <c r="A15" s="115" t="s">
        <v>304</v>
      </c>
      <c r="B15" s="375">
        <v>91099.879999999976</v>
      </c>
      <c r="C15" s="375">
        <v>86485.400000000009</v>
      </c>
      <c r="D15" s="375">
        <v>89045.810000000012</v>
      </c>
      <c r="E15" s="375">
        <v>87485.409999999974</v>
      </c>
      <c r="F15" s="375">
        <v>84227.810000000041</v>
      </c>
      <c r="G15" s="375">
        <v>83153.089999999938</v>
      </c>
      <c r="H15" s="376">
        <v>85005.749999999971</v>
      </c>
      <c r="I15" s="376">
        <v>84768.02999999997</v>
      </c>
      <c r="J15" s="376">
        <v>84131.430000000022</v>
      </c>
      <c r="K15" s="376">
        <v>94145.12</v>
      </c>
      <c r="L15" s="376">
        <v>91391.540000000052</v>
      </c>
      <c r="M15" s="376">
        <v>95693.410000000018</v>
      </c>
      <c r="N15" s="278">
        <f t="shared" si="0"/>
        <v>1056632.68</v>
      </c>
      <c r="O15" s="12"/>
    </row>
    <row r="16" spans="1:15" ht="20.100000000000001" customHeight="1" x14ac:dyDescent="0.3">
      <c r="A16" s="115" t="s">
        <v>305</v>
      </c>
      <c r="B16" s="375">
        <v>0</v>
      </c>
      <c r="C16" s="375">
        <v>0</v>
      </c>
      <c r="D16" s="375">
        <v>0</v>
      </c>
      <c r="E16" s="375">
        <v>0</v>
      </c>
      <c r="F16" s="375">
        <v>0</v>
      </c>
      <c r="G16" s="375">
        <v>0</v>
      </c>
      <c r="H16" s="376">
        <v>0</v>
      </c>
      <c r="I16" s="376">
        <v>0</v>
      </c>
      <c r="J16" s="376">
        <v>0</v>
      </c>
      <c r="K16" s="376">
        <v>0</v>
      </c>
      <c r="L16" s="376">
        <v>0</v>
      </c>
      <c r="M16" s="376">
        <v>0</v>
      </c>
      <c r="N16" s="278">
        <f t="shared" si="0"/>
        <v>0</v>
      </c>
      <c r="O16" s="12"/>
    </row>
    <row r="17" spans="1:16" ht="20.100000000000001" customHeight="1" x14ac:dyDescent="0.3">
      <c r="A17" s="159" t="s">
        <v>175</v>
      </c>
      <c r="B17" s="375">
        <v>0</v>
      </c>
      <c r="C17" s="375">
        <v>0</v>
      </c>
      <c r="D17" s="375">
        <v>0</v>
      </c>
      <c r="E17" s="375">
        <v>0</v>
      </c>
      <c r="F17" s="375">
        <v>0</v>
      </c>
      <c r="G17" s="375">
        <v>0</v>
      </c>
      <c r="H17" s="376">
        <v>0</v>
      </c>
      <c r="I17" s="376">
        <v>0</v>
      </c>
      <c r="J17" s="376">
        <v>0</v>
      </c>
      <c r="K17" s="376">
        <v>0</v>
      </c>
      <c r="L17" s="376">
        <v>0</v>
      </c>
      <c r="M17" s="376">
        <v>0</v>
      </c>
      <c r="N17" s="278">
        <f t="shared" si="0"/>
        <v>0</v>
      </c>
      <c r="O17" s="12"/>
    </row>
    <row r="18" spans="1:16" s="177" customFormat="1" ht="20.100000000000001" customHeight="1" x14ac:dyDescent="0.3">
      <c r="A18" s="176" t="s">
        <v>387</v>
      </c>
      <c r="B18" s="375">
        <v>0</v>
      </c>
      <c r="C18" s="375">
        <v>0</v>
      </c>
      <c r="D18" s="375">
        <v>0</v>
      </c>
      <c r="E18" s="375">
        <v>0</v>
      </c>
      <c r="F18" s="375">
        <v>0</v>
      </c>
      <c r="G18" s="375">
        <v>0</v>
      </c>
      <c r="H18" s="376">
        <v>0</v>
      </c>
      <c r="I18" s="376">
        <v>0</v>
      </c>
      <c r="J18" s="376">
        <v>0</v>
      </c>
      <c r="K18" s="376">
        <v>0</v>
      </c>
      <c r="L18" s="376">
        <v>0</v>
      </c>
      <c r="M18" s="376">
        <v>0</v>
      </c>
      <c r="N18" s="278">
        <f t="shared" si="0"/>
        <v>0</v>
      </c>
      <c r="P18" s="242"/>
    </row>
    <row r="19" spans="1:16" s="75" customFormat="1" ht="20.100000000000001" customHeight="1" x14ac:dyDescent="0.2">
      <c r="A19" s="195" t="s">
        <v>22</v>
      </c>
      <c r="B19" s="377">
        <f>SUM(B5:B18)</f>
        <v>753816.52000000014</v>
      </c>
      <c r="C19" s="377">
        <f t="shared" ref="C19:M19" si="1">SUM(C5:C18)</f>
        <v>709230.53999999969</v>
      </c>
      <c r="D19" s="377">
        <f t="shared" si="1"/>
        <v>746126.58</v>
      </c>
      <c r="E19" s="377">
        <f t="shared" si="1"/>
        <v>716489.23</v>
      </c>
      <c r="F19" s="377">
        <f t="shared" si="1"/>
        <v>727126.56000000017</v>
      </c>
      <c r="G19" s="377">
        <f t="shared" si="1"/>
        <v>718574.4</v>
      </c>
      <c r="H19" s="377">
        <f t="shared" si="1"/>
        <v>731933.04000000015</v>
      </c>
      <c r="I19" s="377">
        <f t="shared" si="1"/>
        <v>735355.38000000012</v>
      </c>
      <c r="J19" s="377">
        <f t="shared" si="1"/>
        <v>711285.96</v>
      </c>
      <c r="K19" s="377">
        <f t="shared" si="1"/>
        <v>764351.48999999964</v>
      </c>
      <c r="L19" s="377">
        <f t="shared" si="1"/>
        <v>743914.81000000029</v>
      </c>
      <c r="M19" s="377">
        <f t="shared" si="1"/>
        <v>793871.78999999992</v>
      </c>
      <c r="N19" s="277">
        <f t="shared" ref="N19" si="2">SUM(B19:M19)</f>
        <v>8852076.2999999989</v>
      </c>
      <c r="O19" s="57"/>
    </row>
    <row r="20" spans="1:16" ht="15.75" customHeight="1" x14ac:dyDescent="0.25">
      <c r="A20" s="38"/>
      <c r="B20" s="38"/>
      <c r="C20" s="38"/>
      <c r="D20" s="38"/>
      <c r="E20" s="38"/>
      <c r="F20" s="38">
        <v>0</v>
      </c>
      <c r="G20" s="38"/>
      <c r="H20" s="38"/>
      <c r="I20" s="38"/>
      <c r="J20" s="38"/>
      <c r="K20" s="38"/>
      <c r="L20" s="38"/>
      <c r="M20" s="38"/>
      <c r="N20" s="100"/>
      <c r="O20" s="12"/>
    </row>
    <row r="21" spans="1:16" ht="15.75" customHeight="1" x14ac:dyDescent="0.25">
      <c r="A21" s="42" t="s">
        <v>105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2"/>
    </row>
    <row r="22" spans="1:16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2"/>
    </row>
  </sheetData>
  <pageMargins left="0.7" right="0.7" top="0.75" bottom="0.75" header="0.3" footer="0.3"/>
  <pageSetup paperSize="14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P22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36.7109375" style="8" customWidth="1"/>
    <col min="2" max="2" width="14.140625" style="8" customWidth="1"/>
    <col min="3" max="3" width="10" style="8" bestFit="1" customWidth="1"/>
    <col min="4" max="4" width="12.28515625" style="8" customWidth="1"/>
    <col min="5" max="5" width="11.5703125" style="8" bestFit="1" customWidth="1"/>
    <col min="6" max="7" width="11.85546875" style="8" customWidth="1"/>
    <col min="8" max="8" width="11.5703125" style="8" bestFit="1" customWidth="1"/>
    <col min="9" max="9" width="12" style="8" customWidth="1"/>
    <col min="10" max="10" width="14.42578125" style="8" customWidth="1"/>
    <col min="11" max="11" width="12.28515625" style="8" customWidth="1"/>
    <col min="12" max="12" width="14.28515625" style="8" customWidth="1"/>
    <col min="13" max="13" width="13.28515625" style="8" customWidth="1"/>
    <col min="14" max="14" width="13.140625" style="8" customWidth="1"/>
    <col min="15" max="16384" width="11.42578125" style="8"/>
  </cols>
  <sheetData>
    <row r="1" spans="1:15" x14ac:dyDescent="0.25">
      <c r="A1" s="57" t="s">
        <v>480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x14ac:dyDescent="0.25">
      <c r="A2" s="57" t="s">
        <v>110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5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" customHeight="1" x14ac:dyDescent="0.25">
      <c r="A4" s="125" t="s">
        <v>101</v>
      </c>
      <c r="B4" s="126" t="s">
        <v>2</v>
      </c>
      <c r="C4" s="126" t="s">
        <v>3</v>
      </c>
      <c r="D4" s="126" t="s">
        <v>4</v>
      </c>
      <c r="E4" s="126" t="s">
        <v>5</v>
      </c>
      <c r="F4" s="126" t="s">
        <v>6</v>
      </c>
      <c r="G4" s="126" t="s">
        <v>7</v>
      </c>
      <c r="H4" s="126" t="s">
        <v>176</v>
      </c>
      <c r="I4" s="126" t="s">
        <v>177</v>
      </c>
      <c r="J4" s="126" t="s">
        <v>178</v>
      </c>
      <c r="K4" s="126" t="s">
        <v>179</v>
      </c>
      <c r="L4" s="126" t="s">
        <v>180</v>
      </c>
      <c r="M4" s="126" t="s">
        <v>170</v>
      </c>
      <c r="N4" s="45" t="s">
        <v>22</v>
      </c>
      <c r="O4" s="12"/>
    </row>
    <row r="5" spans="1:15" ht="20.100000000000001" customHeight="1" x14ac:dyDescent="0.25">
      <c r="A5" s="165" t="s">
        <v>161</v>
      </c>
      <c r="B5" s="280">
        <v>0</v>
      </c>
      <c r="C5" s="280">
        <v>0</v>
      </c>
      <c r="D5" s="280">
        <v>0</v>
      </c>
      <c r="E5" s="280">
        <v>0</v>
      </c>
      <c r="F5" s="280">
        <v>0</v>
      </c>
      <c r="G5" s="280">
        <v>0</v>
      </c>
      <c r="H5" s="280">
        <v>0</v>
      </c>
      <c r="I5" s="280">
        <v>0</v>
      </c>
      <c r="J5" s="280">
        <v>0</v>
      </c>
      <c r="K5" s="280">
        <v>0</v>
      </c>
      <c r="L5" s="280">
        <v>0</v>
      </c>
      <c r="M5" s="280">
        <v>0</v>
      </c>
      <c r="N5" s="419">
        <f>SUM(B5:M5)</f>
        <v>0</v>
      </c>
      <c r="O5" s="12"/>
    </row>
    <row r="6" spans="1:15" ht="20.100000000000001" customHeight="1" x14ac:dyDescent="0.25">
      <c r="A6" s="165" t="s">
        <v>162</v>
      </c>
      <c r="B6" s="280">
        <v>0</v>
      </c>
      <c r="C6" s="280">
        <v>0</v>
      </c>
      <c r="D6" s="280">
        <v>0</v>
      </c>
      <c r="E6" s="280">
        <v>0</v>
      </c>
      <c r="F6" s="280">
        <v>0</v>
      </c>
      <c r="G6" s="280">
        <v>0</v>
      </c>
      <c r="H6" s="280">
        <v>0</v>
      </c>
      <c r="I6" s="280">
        <v>0</v>
      </c>
      <c r="J6" s="280">
        <v>0</v>
      </c>
      <c r="K6" s="378">
        <v>0</v>
      </c>
      <c r="L6" s="378">
        <v>0</v>
      </c>
      <c r="M6" s="378">
        <v>0</v>
      </c>
      <c r="N6" s="419">
        <f t="shared" ref="N6:N18" si="0">SUM(B6:M6)</f>
        <v>0</v>
      </c>
      <c r="O6" s="12"/>
    </row>
    <row r="7" spans="1:15" ht="20.100000000000001" customHeight="1" x14ac:dyDescent="0.25">
      <c r="A7" s="165" t="s">
        <v>163</v>
      </c>
      <c r="B7" s="280">
        <v>0</v>
      </c>
      <c r="C7" s="280">
        <v>0</v>
      </c>
      <c r="D7" s="280">
        <v>0</v>
      </c>
      <c r="E7" s="280">
        <v>0</v>
      </c>
      <c r="F7" s="280">
        <v>0</v>
      </c>
      <c r="G7" s="280">
        <v>0</v>
      </c>
      <c r="H7" s="280">
        <v>0</v>
      </c>
      <c r="I7" s="280">
        <v>0</v>
      </c>
      <c r="J7" s="280">
        <v>0</v>
      </c>
      <c r="K7" s="280">
        <v>0</v>
      </c>
      <c r="L7" s="280">
        <v>0</v>
      </c>
      <c r="M7" s="280">
        <v>0</v>
      </c>
      <c r="N7" s="419">
        <f t="shared" si="0"/>
        <v>0</v>
      </c>
      <c r="O7" s="12"/>
    </row>
    <row r="8" spans="1:15" ht="20.100000000000001" customHeight="1" x14ac:dyDescent="0.25">
      <c r="A8" s="165" t="s">
        <v>184</v>
      </c>
      <c r="B8" s="280">
        <v>0</v>
      </c>
      <c r="C8" s="280">
        <v>0</v>
      </c>
      <c r="D8" s="280">
        <v>0</v>
      </c>
      <c r="E8" s="280">
        <v>0</v>
      </c>
      <c r="F8" s="280">
        <v>0</v>
      </c>
      <c r="G8" s="280">
        <v>0</v>
      </c>
      <c r="H8" s="280">
        <v>0</v>
      </c>
      <c r="I8" s="280">
        <v>0</v>
      </c>
      <c r="J8" s="280">
        <v>0</v>
      </c>
      <c r="K8" s="280">
        <v>0</v>
      </c>
      <c r="L8" s="280">
        <v>0</v>
      </c>
      <c r="M8" s="280">
        <v>0</v>
      </c>
      <c r="N8" s="419">
        <f t="shared" si="0"/>
        <v>0</v>
      </c>
      <c r="O8" s="12"/>
    </row>
    <row r="9" spans="1:15" ht="20.100000000000001" customHeight="1" x14ac:dyDescent="0.25">
      <c r="A9" s="165" t="s">
        <v>164</v>
      </c>
      <c r="B9" s="280">
        <v>0</v>
      </c>
      <c r="C9" s="280">
        <v>0</v>
      </c>
      <c r="D9" s="280">
        <v>0</v>
      </c>
      <c r="E9" s="280">
        <v>0</v>
      </c>
      <c r="F9" s="280">
        <v>0</v>
      </c>
      <c r="G9" s="280">
        <v>0</v>
      </c>
      <c r="H9" s="280">
        <v>0</v>
      </c>
      <c r="I9" s="280">
        <v>0</v>
      </c>
      <c r="J9" s="280">
        <v>0</v>
      </c>
      <c r="K9" s="280">
        <v>0</v>
      </c>
      <c r="L9" s="280">
        <v>0</v>
      </c>
      <c r="M9" s="280">
        <v>0</v>
      </c>
      <c r="N9" s="419">
        <f t="shared" si="0"/>
        <v>0</v>
      </c>
      <c r="O9" s="12"/>
    </row>
    <row r="10" spans="1:15" ht="20.100000000000001" customHeight="1" x14ac:dyDescent="0.25">
      <c r="A10" s="165" t="s">
        <v>165</v>
      </c>
      <c r="B10" s="280">
        <v>0</v>
      </c>
      <c r="C10" s="280">
        <v>0</v>
      </c>
      <c r="D10" s="280">
        <v>0</v>
      </c>
      <c r="E10" s="280">
        <v>0</v>
      </c>
      <c r="F10" s="280">
        <v>0</v>
      </c>
      <c r="G10" s="280">
        <v>0</v>
      </c>
      <c r="H10" s="280">
        <v>0</v>
      </c>
      <c r="I10" s="280">
        <v>0</v>
      </c>
      <c r="J10" s="280">
        <v>0</v>
      </c>
      <c r="K10" s="280">
        <v>0</v>
      </c>
      <c r="L10" s="280">
        <v>0</v>
      </c>
      <c r="M10" s="280">
        <v>0</v>
      </c>
      <c r="N10" s="419">
        <f t="shared" si="0"/>
        <v>0</v>
      </c>
      <c r="O10" s="12"/>
    </row>
    <row r="11" spans="1:15" ht="20.100000000000001" customHeight="1" x14ac:dyDescent="0.25">
      <c r="A11" s="165" t="s">
        <v>166</v>
      </c>
      <c r="B11" s="280">
        <v>0</v>
      </c>
      <c r="C11" s="280">
        <v>0</v>
      </c>
      <c r="D11" s="280">
        <v>0</v>
      </c>
      <c r="E11" s="280">
        <v>0</v>
      </c>
      <c r="F11" s="280">
        <v>0</v>
      </c>
      <c r="G11" s="280">
        <v>0</v>
      </c>
      <c r="H11" s="280">
        <v>0</v>
      </c>
      <c r="I11" s="280">
        <v>0</v>
      </c>
      <c r="J11" s="280">
        <v>0</v>
      </c>
      <c r="K11" s="280">
        <v>0</v>
      </c>
      <c r="L11" s="280">
        <v>0</v>
      </c>
      <c r="M11" s="280">
        <v>0</v>
      </c>
      <c r="N11" s="419">
        <f t="shared" si="0"/>
        <v>0</v>
      </c>
      <c r="O11" s="12"/>
    </row>
    <row r="12" spans="1:15" ht="20.100000000000001" customHeight="1" x14ac:dyDescent="0.25">
      <c r="A12" s="165" t="s">
        <v>167</v>
      </c>
      <c r="B12" s="280">
        <v>0</v>
      </c>
      <c r="C12" s="280">
        <v>0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419">
        <f t="shared" si="0"/>
        <v>0</v>
      </c>
      <c r="O12" s="12"/>
    </row>
    <row r="13" spans="1:15" ht="20.100000000000001" customHeight="1" x14ac:dyDescent="0.25">
      <c r="A13" s="165" t="s">
        <v>168</v>
      </c>
      <c r="B13" s="280">
        <v>0</v>
      </c>
      <c r="C13" s="280">
        <v>0</v>
      </c>
      <c r="D13" s="280">
        <v>0</v>
      </c>
      <c r="E13" s="280">
        <v>0</v>
      </c>
      <c r="F13" s="280">
        <v>0</v>
      </c>
      <c r="G13" s="280">
        <v>0</v>
      </c>
      <c r="H13" s="280">
        <v>0</v>
      </c>
      <c r="I13" s="280">
        <v>0</v>
      </c>
      <c r="J13" s="280">
        <v>0</v>
      </c>
      <c r="K13" s="280">
        <v>0</v>
      </c>
      <c r="L13" s="280">
        <v>0</v>
      </c>
      <c r="M13" s="280">
        <v>0</v>
      </c>
      <c r="N13" s="419">
        <f t="shared" si="0"/>
        <v>0</v>
      </c>
      <c r="O13" s="12"/>
    </row>
    <row r="14" spans="1:15" ht="20.100000000000001" customHeight="1" x14ac:dyDescent="0.25">
      <c r="A14" s="115" t="s">
        <v>169</v>
      </c>
      <c r="B14" s="280">
        <v>7.7399999999999993</v>
      </c>
      <c r="C14" s="280">
        <v>9.64</v>
      </c>
      <c r="D14" s="280">
        <v>14.73</v>
      </c>
      <c r="E14" s="280">
        <v>14.73</v>
      </c>
      <c r="F14" s="280">
        <v>21.18</v>
      </c>
      <c r="G14" s="280">
        <v>6.1899999999999995</v>
      </c>
      <c r="H14" s="280">
        <v>10.57</v>
      </c>
      <c r="I14" s="280">
        <v>9.1800000000000015</v>
      </c>
      <c r="J14" s="280">
        <v>4.1900000000000004</v>
      </c>
      <c r="K14" s="280">
        <v>10.210000000000001</v>
      </c>
      <c r="L14" s="280">
        <v>8.0500000000000007</v>
      </c>
      <c r="M14" s="280">
        <v>7.87</v>
      </c>
      <c r="N14" s="419">
        <f t="shared" si="0"/>
        <v>124.28000000000002</v>
      </c>
      <c r="O14" s="12"/>
    </row>
    <row r="15" spans="1:15" ht="20.100000000000001" customHeight="1" x14ac:dyDescent="0.25">
      <c r="A15" s="115" t="s">
        <v>304</v>
      </c>
      <c r="B15" s="280">
        <v>12.01</v>
      </c>
      <c r="C15" s="280">
        <v>7.83</v>
      </c>
      <c r="D15" s="280">
        <v>8.3800000000000008</v>
      </c>
      <c r="E15" s="280">
        <v>8.3800000000000008</v>
      </c>
      <c r="F15" s="280">
        <v>12.73</v>
      </c>
      <c r="G15" s="280">
        <v>18.93</v>
      </c>
      <c r="H15" s="378">
        <v>14.7</v>
      </c>
      <c r="I15" s="378">
        <v>14.1</v>
      </c>
      <c r="J15" s="378">
        <v>10.25</v>
      </c>
      <c r="K15" s="378">
        <v>6.23</v>
      </c>
      <c r="L15" s="378">
        <v>8.59</v>
      </c>
      <c r="M15" s="378">
        <v>6.52</v>
      </c>
      <c r="N15" s="419">
        <f t="shared" si="0"/>
        <v>128.65</v>
      </c>
      <c r="O15" s="12"/>
    </row>
    <row r="16" spans="1:15" ht="20.100000000000001" customHeight="1" x14ac:dyDescent="0.25">
      <c r="A16" s="115" t="s">
        <v>305</v>
      </c>
      <c r="B16" s="280">
        <v>0</v>
      </c>
      <c r="C16" s="280">
        <v>0</v>
      </c>
      <c r="D16" s="280">
        <v>0</v>
      </c>
      <c r="E16" s="280">
        <v>0</v>
      </c>
      <c r="F16" s="280">
        <v>0</v>
      </c>
      <c r="G16" s="280">
        <v>0</v>
      </c>
      <c r="H16" s="378">
        <v>0</v>
      </c>
      <c r="I16" s="378">
        <v>0</v>
      </c>
      <c r="J16" s="378">
        <v>0</v>
      </c>
      <c r="K16" s="378">
        <v>0</v>
      </c>
      <c r="L16" s="378">
        <v>0</v>
      </c>
      <c r="M16" s="378">
        <v>0</v>
      </c>
      <c r="N16" s="419">
        <f t="shared" si="0"/>
        <v>0</v>
      </c>
      <c r="O16" s="38"/>
    </row>
    <row r="17" spans="1:16" ht="20.100000000000001" customHeight="1" x14ac:dyDescent="0.25">
      <c r="A17" s="165" t="s">
        <v>175</v>
      </c>
      <c r="B17" s="280">
        <v>0</v>
      </c>
      <c r="C17" s="280">
        <v>0</v>
      </c>
      <c r="D17" s="280">
        <v>0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419">
        <f t="shared" si="0"/>
        <v>0</v>
      </c>
      <c r="O17" s="38"/>
    </row>
    <row r="18" spans="1:16" s="177" customFormat="1" ht="20.100000000000001" customHeight="1" x14ac:dyDescent="0.25">
      <c r="A18" s="176" t="s">
        <v>387</v>
      </c>
      <c r="B18" s="280">
        <v>0</v>
      </c>
      <c r="C18" s="280">
        <v>0</v>
      </c>
      <c r="D18" s="280">
        <v>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419">
        <f t="shared" si="0"/>
        <v>0</v>
      </c>
      <c r="P18" s="242"/>
    </row>
    <row r="19" spans="1:16" s="75" customFormat="1" ht="20.100000000000001" customHeight="1" x14ac:dyDescent="0.2">
      <c r="A19" s="195" t="s">
        <v>22</v>
      </c>
      <c r="B19" s="358">
        <f>SUM(B5:B18)</f>
        <v>19.75</v>
      </c>
      <c r="C19" s="358">
        <f t="shared" ref="C19:M19" si="1">SUM(C5:C18)</f>
        <v>17.47</v>
      </c>
      <c r="D19" s="358">
        <f t="shared" si="1"/>
        <v>23.11</v>
      </c>
      <c r="E19" s="358">
        <f t="shared" si="1"/>
        <v>23.11</v>
      </c>
      <c r="F19" s="358">
        <f t="shared" si="1"/>
        <v>33.909999999999997</v>
      </c>
      <c r="G19" s="358">
        <f t="shared" si="1"/>
        <v>25.119999999999997</v>
      </c>
      <c r="H19" s="358">
        <f t="shared" si="1"/>
        <v>25.27</v>
      </c>
      <c r="I19" s="358">
        <f t="shared" si="1"/>
        <v>23.28</v>
      </c>
      <c r="J19" s="358">
        <f t="shared" si="1"/>
        <v>14.440000000000001</v>
      </c>
      <c r="K19" s="358">
        <f t="shared" si="1"/>
        <v>16.440000000000001</v>
      </c>
      <c r="L19" s="358">
        <f t="shared" si="1"/>
        <v>16.64</v>
      </c>
      <c r="M19" s="358">
        <f t="shared" si="1"/>
        <v>14.39</v>
      </c>
      <c r="N19" s="419">
        <f t="shared" ref="N19" si="2">SUM(B19:M19)</f>
        <v>252.93</v>
      </c>
      <c r="O19" s="57"/>
    </row>
    <row r="20" spans="1:16" ht="15.7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6" x14ac:dyDescent="0.25">
      <c r="A21" s="12" t="s">
        <v>125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</sheetData>
  <pageMargins left="0.7" right="0.7" top="0.75" bottom="0.75" header="0.3" footer="0.3"/>
  <pageSetup paperSize="14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32"/>
  <sheetViews>
    <sheetView zoomScale="86" zoomScaleNormal="86" workbookViewId="0">
      <selection activeCell="C38" sqref="C38"/>
    </sheetView>
  </sheetViews>
  <sheetFormatPr baseColWidth="10" defaultColWidth="11.42578125" defaultRowHeight="13.5" x14ac:dyDescent="0.25"/>
  <cols>
    <col min="1" max="1" width="3" style="8" customWidth="1"/>
    <col min="2" max="2" width="45.140625" style="8" customWidth="1"/>
    <col min="3" max="3" width="31.140625" style="8" customWidth="1"/>
    <col min="4" max="4" width="44.42578125" style="8" customWidth="1"/>
    <col min="5" max="16384" width="11.42578125" style="8"/>
  </cols>
  <sheetData>
    <row r="1" spans="1:4" x14ac:dyDescent="0.25">
      <c r="A1" s="4"/>
      <c r="B1" s="4"/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4"/>
      <c r="B3" s="5" t="s">
        <v>91</v>
      </c>
      <c r="C3" s="4"/>
      <c r="D3" s="4"/>
    </row>
    <row r="4" spans="1:4" x14ac:dyDescent="0.25">
      <c r="A4" s="4"/>
      <c r="B4" s="5" t="s">
        <v>498</v>
      </c>
      <c r="C4" s="4"/>
      <c r="D4" s="4"/>
    </row>
    <row r="5" spans="1:4" x14ac:dyDescent="0.25">
      <c r="A5" s="4"/>
      <c r="B5" s="4"/>
      <c r="C5" s="4"/>
      <c r="D5" s="4"/>
    </row>
    <row r="6" spans="1:4" x14ac:dyDescent="0.25">
      <c r="A6" s="4"/>
      <c r="B6" s="4"/>
      <c r="C6" s="4"/>
      <c r="D6" s="4"/>
    </row>
    <row r="7" spans="1:4" x14ac:dyDescent="0.25">
      <c r="A7" s="4"/>
      <c r="B7" s="4"/>
      <c r="C7" s="4"/>
      <c r="D7" s="4"/>
    </row>
    <row r="8" spans="1:4" s="75" customFormat="1" ht="12.75" x14ac:dyDescent="0.2">
      <c r="A8" s="253" t="s">
        <v>92</v>
      </c>
      <c r="B8" s="61"/>
      <c r="C8" s="61"/>
      <c r="D8" s="61"/>
    </row>
    <row r="9" spans="1:4" ht="14.25" thickBot="1" x14ac:dyDescent="0.3">
      <c r="A9" s="4"/>
      <c r="B9" s="4"/>
      <c r="C9" s="4"/>
      <c r="D9" s="4"/>
    </row>
    <row r="10" spans="1:4" x14ac:dyDescent="0.25">
      <c r="A10" s="4"/>
      <c r="B10" s="245" t="s">
        <v>93</v>
      </c>
      <c r="C10" s="246"/>
      <c r="D10" s="247" t="s">
        <v>94</v>
      </c>
    </row>
    <row r="11" spans="1:4" ht="15" x14ac:dyDescent="0.25">
      <c r="A11" s="4"/>
      <c r="B11" s="248" t="s">
        <v>309</v>
      </c>
      <c r="C11" s="249" t="s">
        <v>310</v>
      </c>
      <c r="D11" s="250" t="s">
        <v>311</v>
      </c>
    </row>
    <row r="12" spans="1:4" ht="25.5" customHeight="1" thickBot="1" x14ac:dyDescent="0.3">
      <c r="A12" s="4"/>
      <c r="B12" s="557">
        <f>+'3'!B23</f>
        <v>112218.36158675698</v>
      </c>
      <c r="C12" s="558">
        <f>+'3'!C23</f>
        <v>1277637.9012883052</v>
      </c>
      <c r="D12" s="559">
        <f>+'3'!D23</f>
        <v>11716537.798</v>
      </c>
    </row>
    <row r="13" spans="1:4" x14ac:dyDescent="0.25">
      <c r="A13" s="4"/>
      <c r="B13" s="4"/>
      <c r="C13" s="4"/>
      <c r="D13" s="4"/>
    </row>
    <row r="14" spans="1:4" x14ac:dyDescent="0.25">
      <c r="A14" s="4"/>
      <c r="B14" s="3" t="s">
        <v>70</v>
      </c>
      <c r="C14" s="4"/>
      <c r="D14" s="4"/>
    </row>
    <row r="15" spans="1:4" x14ac:dyDescent="0.25">
      <c r="A15" s="4"/>
      <c r="B15" s="3" t="s">
        <v>95</v>
      </c>
      <c r="C15" s="4"/>
      <c r="D15" s="4"/>
    </row>
    <row r="16" spans="1:4" x14ac:dyDescent="0.25">
      <c r="A16" s="4"/>
      <c r="B16" s="4"/>
      <c r="C16" s="4"/>
      <c r="D16" s="4"/>
    </row>
    <row r="17" spans="1:5" x14ac:dyDescent="0.25">
      <c r="A17" s="4"/>
      <c r="B17" s="4"/>
      <c r="C17" s="4"/>
      <c r="D17" s="4"/>
    </row>
    <row r="18" spans="1:5" s="75" customFormat="1" ht="12.75" x14ac:dyDescent="0.2">
      <c r="A18" s="253" t="s">
        <v>63</v>
      </c>
      <c r="B18" s="61"/>
      <c r="C18" s="61"/>
      <c r="D18" s="61"/>
    </row>
    <row r="19" spans="1:5" ht="14.25" thickBot="1" x14ac:dyDescent="0.3">
      <c r="A19" s="4"/>
      <c r="B19" s="4"/>
      <c r="C19" s="4"/>
      <c r="D19" s="4"/>
    </row>
    <row r="20" spans="1:5" ht="15.75" customHeight="1" x14ac:dyDescent="0.25">
      <c r="A20" s="4"/>
      <c r="B20" s="251" t="s">
        <v>214</v>
      </c>
      <c r="C20" s="564" t="s">
        <v>310</v>
      </c>
      <c r="D20" s="247" t="s">
        <v>96</v>
      </c>
    </row>
    <row r="21" spans="1:5" ht="15" x14ac:dyDescent="0.25">
      <c r="A21" s="4"/>
      <c r="B21" s="252" t="s">
        <v>312</v>
      </c>
      <c r="C21" s="565"/>
      <c r="D21" s="250" t="s">
        <v>313</v>
      </c>
    </row>
    <row r="22" spans="1:5" ht="27" customHeight="1" thickBot="1" x14ac:dyDescent="0.3">
      <c r="A22" s="4"/>
      <c r="B22" s="557">
        <f>+'3'!B31</f>
        <v>155303.628</v>
      </c>
      <c r="C22" s="558">
        <f>+'3'!E31</f>
        <v>1892649</v>
      </c>
      <c r="D22" s="559">
        <f>+'3'!C31</f>
        <v>10493821.218000002</v>
      </c>
      <c r="E22" s="170"/>
    </row>
    <row r="23" spans="1:5" x14ac:dyDescent="0.25">
      <c r="A23" s="4"/>
      <c r="B23" s="4"/>
      <c r="C23" s="4"/>
      <c r="D23" s="4"/>
    </row>
    <row r="24" spans="1:5" x14ac:dyDescent="0.25">
      <c r="A24" s="4"/>
      <c r="B24" s="4"/>
      <c r="C24" s="4"/>
      <c r="D24" s="4"/>
    </row>
    <row r="25" spans="1:5" x14ac:dyDescent="0.25">
      <c r="A25" s="4"/>
      <c r="B25" s="4"/>
      <c r="C25" s="4"/>
      <c r="D25" s="4"/>
    </row>
    <row r="26" spans="1:5" s="75" customFormat="1" ht="12.75" x14ac:dyDescent="0.2">
      <c r="A26" s="253" t="s">
        <v>97</v>
      </c>
      <c r="B26" s="61"/>
      <c r="C26" s="61"/>
      <c r="D26" s="61"/>
    </row>
    <row r="27" spans="1:5" ht="14.25" thickBot="1" x14ac:dyDescent="0.3">
      <c r="A27" s="4"/>
      <c r="B27" s="4"/>
      <c r="C27" s="4"/>
      <c r="D27" s="4"/>
    </row>
    <row r="28" spans="1:5" ht="15" x14ac:dyDescent="0.25">
      <c r="A28" s="4"/>
      <c r="B28" s="560" t="s">
        <v>314</v>
      </c>
      <c r="C28" s="561"/>
      <c r="D28" s="562" t="s">
        <v>315</v>
      </c>
    </row>
    <row r="29" spans="1:5" ht="34.5" customHeight="1" thickBot="1" x14ac:dyDescent="0.3">
      <c r="A29" s="4"/>
      <c r="B29" s="566">
        <f>'5'!F116</f>
        <v>13197106.52220672</v>
      </c>
      <c r="C29" s="567"/>
      <c r="D29" s="563"/>
    </row>
    <row r="30" spans="1:5" x14ac:dyDescent="0.25">
      <c r="A30" s="4"/>
      <c r="B30" s="4"/>
      <c r="C30" s="4"/>
      <c r="D30" s="4"/>
    </row>
    <row r="31" spans="1:5" x14ac:dyDescent="0.25">
      <c r="A31" s="4"/>
      <c r="B31" s="3" t="s">
        <v>98</v>
      </c>
      <c r="C31" s="4"/>
      <c r="D31" s="4"/>
    </row>
    <row r="32" spans="1:5" x14ac:dyDescent="0.25">
      <c r="A32" s="4"/>
      <c r="B32" s="4"/>
      <c r="C32" s="4"/>
      <c r="D32" s="4"/>
    </row>
  </sheetData>
  <mergeCells count="2">
    <mergeCell ref="C20:C21"/>
    <mergeCell ref="B29:C29"/>
  </mergeCells>
  <phoneticPr fontId="0" type="noConversion"/>
  <pageMargins left="0.98" right="0.96" top="1.19" bottom="1" header="0" footer="0"/>
  <pageSetup paperSize="14" orientation="landscape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R26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32.42578125" style="8" customWidth="1"/>
    <col min="2" max="9" width="13.7109375" style="8" bestFit="1" customWidth="1"/>
    <col min="10" max="10" width="14" style="8" bestFit="1" customWidth="1"/>
    <col min="11" max="13" width="13.7109375" style="8" bestFit="1" customWidth="1"/>
    <col min="14" max="14" width="15" style="8" bestFit="1" customWidth="1"/>
    <col min="15" max="15" width="13" style="8" bestFit="1" customWidth="1"/>
    <col min="16" max="16384" width="11.42578125" style="8"/>
  </cols>
  <sheetData>
    <row r="1" spans="1:17" x14ac:dyDescent="0.25">
      <c r="A1" s="65" t="s">
        <v>480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x14ac:dyDescent="0.25">
      <c r="A2" s="65" t="s">
        <v>111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x14ac:dyDescent="0.25">
      <c r="A3" s="6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s="20" customFormat="1" ht="15" customHeight="1" x14ac:dyDescent="0.25">
      <c r="A4" s="126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22</v>
      </c>
      <c r="P4" s="73"/>
      <c r="Q4" s="73"/>
    </row>
    <row r="5" spans="1:17" s="20" customFormat="1" ht="20.100000000000001" customHeight="1" x14ac:dyDescent="0.3">
      <c r="A5" s="115" t="s">
        <v>161</v>
      </c>
      <c r="B5" s="281">
        <v>259516.22000000026</v>
      </c>
      <c r="C5" s="281">
        <v>244391.78999999995</v>
      </c>
      <c r="D5" s="281">
        <v>253355.98000000004</v>
      </c>
      <c r="E5" s="281">
        <v>239691.02000000002</v>
      </c>
      <c r="F5" s="281">
        <v>241597.12000000005</v>
      </c>
      <c r="G5" s="281">
        <v>230990.51000000004</v>
      </c>
      <c r="H5" s="281">
        <v>235439.92000000004</v>
      </c>
      <c r="I5" s="281">
        <v>239120.20000000027</v>
      </c>
      <c r="J5" s="281">
        <v>233104.36999999997</v>
      </c>
      <c r="K5" s="281">
        <v>247156.99999999985</v>
      </c>
      <c r="L5" s="281">
        <v>240895.66999999987</v>
      </c>
      <c r="M5" s="281">
        <v>258143.71</v>
      </c>
      <c r="N5" s="283">
        <f>+SUM(B5:M5)</f>
        <v>2923403.5100000007</v>
      </c>
      <c r="O5" s="531"/>
      <c r="P5" s="185"/>
      <c r="Q5" s="73"/>
    </row>
    <row r="6" spans="1:17" s="20" customFormat="1" ht="20.100000000000001" customHeight="1" x14ac:dyDescent="0.3">
      <c r="A6" s="115" t="s">
        <v>162</v>
      </c>
      <c r="B6" s="281">
        <v>143529.8900000001</v>
      </c>
      <c r="C6" s="281">
        <v>136035.59999999995</v>
      </c>
      <c r="D6" s="281">
        <v>144424.60999999996</v>
      </c>
      <c r="E6" s="281">
        <v>137742.11999999982</v>
      </c>
      <c r="F6" s="281">
        <v>140836.18000000008</v>
      </c>
      <c r="G6" s="281">
        <v>135082.28000000006</v>
      </c>
      <c r="H6" s="281">
        <v>139335.51000000004</v>
      </c>
      <c r="I6" s="281">
        <v>145544.61999999997</v>
      </c>
      <c r="J6" s="281">
        <v>143390.71000000002</v>
      </c>
      <c r="K6" s="281">
        <v>153595.08999999985</v>
      </c>
      <c r="L6" s="281">
        <v>151317.24000000019</v>
      </c>
      <c r="M6" s="281">
        <v>164701.26999999984</v>
      </c>
      <c r="N6" s="283">
        <f t="shared" ref="N6:N18" si="0">+SUM(B6:M6)</f>
        <v>1735535.1199999996</v>
      </c>
      <c r="O6" s="531"/>
      <c r="P6" s="185"/>
      <c r="Q6" s="73"/>
    </row>
    <row r="7" spans="1:17" s="20" customFormat="1" ht="20.100000000000001" customHeight="1" x14ac:dyDescent="0.3">
      <c r="A7" s="115" t="s">
        <v>163</v>
      </c>
      <c r="B7" s="281">
        <v>49732.449999999975</v>
      </c>
      <c r="C7" s="281">
        <v>47144.049999999959</v>
      </c>
      <c r="D7" s="281">
        <v>47096.650000000023</v>
      </c>
      <c r="E7" s="281">
        <v>44746.550000000017</v>
      </c>
      <c r="F7" s="281">
        <v>46529.770000000033</v>
      </c>
      <c r="G7" s="281">
        <v>46423.069999999963</v>
      </c>
      <c r="H7" s="281">
        <v>47551.10000000002</v>
      </c>
      <c r="I7" s="281">
        <v>50501.999999999985</v>
      </c>
      <c r="J7" s="281">
        <v>51143.560000000012</v>
      </c>
      <c r="K7" s="281">
        <v>54021.069999999985</v>
      </c>
      <c r="L7" s="281">
        <v>54209.310000000012</v>
      </c>
      <c r="M7" s="281">
        <v>59922.790000000015</v>
      </c>
      <c r="N7" s="283">
        <f t="shared" si="0"/>
        <v>599022.37000000011</v>
      </c>
      <c r="O7" s="531"/>
      <c r="P7" s="185"/>
      <c r="Q7" s="73"/>
    </row>
    <row r="8" spans="1:17" s="20" customFormat="1" ht="20.100000000000001" customHeight="1" x14ac:dyDescent="0.3">
      <c r="A8" s="115" t="s">
        <v>184</v>
      </c>
      <c r="B8" s="281">
        <v>553.73</v>
      </c>
      <c r="C8" s="281">
        <v>528.32000000000005</v>
      </c>
      <c r="D8" s="281">
        <v>441.34</v>
      </c>
      <c r="E8" s="281">
        <v>416.29999999999995</v>
      </c>
      <c r="F8" s="281">
        <v>313.89</v>
      </c>
      <c r="G8" s="281">
        <v>376.18999999999994</v>
      </c>
      <c r="H8" s="281">
        <v>385.22</v>
      </c>
      <c r="I8" s="281">
        <v>309.93999999999994</v>
      </c>
      <c r="J8" s="281">
        <v>380.44</v>
      </c>
      <c r="K8" s="281">
        <v>428.12000000000006</v>
      </c>
      <c r="L8" s="281">
        <v>460.17</v>
      </c>
      <c r="M8" s="281">
        <v>479.77</v>
      </c>
      <c r="N8" s="283">
        <f t="shared" si="0"/>
        <v>5073.43</v>
      </c>
      <c r="O8" s="531"/>
      <c r="P8" s="185"/>
      <c r="Q8" s="73"/>
    </row>
    <row r="9" spans="1:17" s="20" customFormat="1" ht="20.100000000000001" customHeight="1" x14ac:dyDescent="0.3">
      <c r="A9" s="115" t="s">
        <v>164</v>
      </c>
      <c r="B9" s="281">
        <v>158435.12000000002</v>
      </c>
      <c r="C9" s="281">
        <v>143671.87</v>
      </c>
      <c r="D9" s="281">
        <v>143265.17000000001</v>
      </c>
      <c r="E9" s="281">
        <v>122402.06000000001</v>
      </c>
      <c r="F9" s="281">
        <v>120130.28</v>
      </c>
      <c r="G9" s="281">
        <v>119920.90999999999</v>
      </c>
      <c r="H9" s="281">
        <v>127011.09999999999</v>
      </c>
      <c r="I9" s="281">
        <v>123124.77000000002</v>
      </c>
      <c r="J9" s="281">
        <v>124042.67</v>
      </c>
      <c r="K9" s="281">
        <v>128385.47000000002</v>
      </c>
      <c r="L9" s="281">
        <v>145666.1</v>
      </c>
      <c r="M9" s="281">
        <v>156351.59999999998</v>
      </c>
      <c r="N9" s="283">
        <f t="shared" si="0"/>
        <v>1612407.12</v>
      </c>
      <c r="O9" s="531"/>
      <c r="P9" s="185"/>
      <c r="Q9" s="73"/>
    </row>
    <row r="10" spans="1:17" s="20" customFormat="1" ht="20.100000000000001" customHeight="1" x14ac:dyDescent="0.3">
      <c r="A10" s="115" t="s">
        <v>165</v>
      </c>
      <c r="B10" s="281">
        <v>548.36999999999966</v>
      </c>
      <c r="C10" s="281">
        <v>617.82999999999936</v>
      </c>
      <c r="D10" s="281">
        <v>1790.0300000000002</v>
      </c>
      <c r="E10" s="281">
        <v>5997.0799999999972</v>
      </c>
      <c r="F10" s="281">
        <v>17635.829999999991</v>
      </c>
      <c r="G10" s="281">
        <v>32573.920000000016</v>
      </c>
      <c r="H10" s="281">
        <v>27186.350000000009</v>
      </c>
      <c r="I10" s="281">
        <v>21220.499999999993</v>
      </c>
      <c r="J10" s="281">
        <v>9111.3399999999983</v>
      </c>
      <c r="K10" s="281">
        <v>2815.0900000000011</v>
      </c>
      <c r="L10" s="281">
        <v>854.35000000000014</v>
      </c>
      <c r="M10" s="281">
        <v>666.5800000000005</v>
      </c>
      <c r="N10" s="283">
        <f t="shared" si="0"/>
        <v>121017.27</v>
      </c>
      <c r="O10" s="531"/>
      <c r="P10" s="185"/>
      <c r="Q10" s="73"/>
    </row>
    <row r="11" spans="1:17" s="20" customFormat="1" ht="20.100000000000001" customHeight="1" x14ac:dyDescent="0.3">
      <c r="A11" s="115" t="s">
        <v>166</v>
      </c>
      <c r="B11" s="281">
        <v>8623.869999999999</v>
      </c>
      <c r="C11" s="281">
        <v>17316.2</v>
      </c>
      <c r="D11" s="281">
        <v>6898.2400000000007</v>
      </c>
      <c r="E11" s="281">
        <v>6371.6699999999992</v>
      </c>
      <c r="F11" s="281">
        <v>5918.95</v>
      </c>
      <c r="G11" s="281">
        <v>5628.420000000001</v>
      </c>
      <c r="H11" s="281">
        <v>4048.7</v>
      </c>
      <c r="I11" s="281">
        <v>7265.2699999999995</v>
      </c>
      <c r="J11" s="281">
        <v>4034.4</v>
      </c>
      <c r="K11" s="281">
        <v>4825.59</v>
      </c>
      <c r="L11" s="281">
        <v>5970.24</v>
      </c>
      <c r="M11" s="281">
        <v>9655.33</v>
      </c>
      <c r="N11" s="283">
        <f t="shared" si="0"/>
        <v>86556.87999999999</v>
      </c>
      <c r="O11" s="531"/>
      <c r="P11" s="185"/>
      <c r="Q11" s="73"/>
    </row>
    <row r="12" spans="1:17" s="20" customFormat="1" ht="20.100000000000001" customHeight="1" x14ac:dyDescent="0.3">
      <c r="A12" s="115" t="s">
        <v>167</v>
      </c>
      <c r="B12" s="281">
        <v>239.7</v>
      </c>
      <c r="C12" s="281">
        <v>106.9</v>
      </c>
      <c r="D12" s="281">
        <v>213.64</v>
      </c>
      <c r="E12" s="281">
        <v>373.97</v>
      </c>
      <c r="F12" s="281">
        <v>347.43</v>
      </c>
      <c r="G12" s="281">
        <v>240.51</v>
      </c>
      <c r="H12" s="281">
        <v>213.88</v>
      </c>
      <c r="I12" s="281">
        <v>213.83</v>
      </c>
      <c r="J12" s="281">
        <v>427.98</v>
      </c>
      <c r="K12" s="281">
        <v>8093.0099999999993</v>
      </c>
      <c r="L12" s="281">
        <v>7883.58</v>
      </c>
      <c r="M12" s="281">
        <v>374.21</v>
      </c>
      <c r="N12" s="283">
        <f t="shared" si="0"/>
        <v>18728.64</v>
      </c>
      <c r="O12" s="531"/>
      <c r="P12" s="185"/>
      <c r="Q12" s="73"/>
    </row>
    <row r="13" spans="1:17" s="20" customFormat="1" ht="20.100000000000001" customHeight="1" x14ac:dyDescent="0.3">
      <c r="A13" s="115" t="s">
        <v>168</v>
      </c>
      <c r="B13" s="281">
        <v>26931.849999999995</v>
      </c>
      <c r="C13" s="281">
        <v>27009.4</v>
      </c>
      <c r="D13" s="281">
        <v>27417.760000000002</v>
      </c>
      <c r="E13" s="281">
        <v>27490.66</v>
      </c>
      <c r="F13" s="281">
        <v>27059.81</v>
      </c>
      <c r="G13" s="281">
        <v>29078.660000000003</v>
      </c>
      <c r="H13" s="281">
        <v>27144.07</v>
      </c>
      <c r="I13" s="281">
        <v>29467.999999999996</v>
      </c>
      <c r="J13" s="281">
        <v>30071.55</v>
      </c>
      <c r="K13" s="281">
        <v>15308.489999999998</v>
      </c>
      <c r="L13" s="281">
        <v>15134.359999999999</v>
      </c>
      <c r="M13" s="281">
        <v>26044.530000000002</v>
      </c>
      <c r="N13" s="283">
        <f t="shared" si="0"/>
        <v>308159.14</v>
      </c>
      <c r="O13" s="531"/>
      <c r="P13" s="185"/>
      <c r="Q13" s="73"/>
    </row>
    <row r="14" spans="1:17" s="20" customFormat="1" ht="20.100000000000001" customHeight="1" x14ac:dyDescent="0.3">
      <c r="A14" s="115" t="s">
        <v>169</v>
      </c>
      <c r="B14" s="281">
        <v>461478.8299999999</v>
      </c>
      <c r="C14" s="281">
        <v>418302.1399999999</v>
      </c>
      <c r="D14" s="281">
        <v>460392.68000000028</v>
      </c>
      <c r="E14" s="281">
        <v>440755.77999999968</v>
      </c>
      <c r="F14" s="281">
        <v>404938.17999999993</v>
      </c>
      <c r="G14" s="281">
        <v>421347.72000000009</v>
      </c>
      <c r="H14" s="281">
        <v>425937.4700000002</v>
      </c>
      <c r="I14" s="281">
        <v>420738.32999999961</v>
      </c>
      <c r="J14" s="281">
        <v>414764.76000000018</v>
      </c>
      <c r="K14" s="281">
        <v>455974.31000000006</v>
      </c>
      <c r="L14" s="281">
        <v>448886.85000000056</v>
      </c>
      <c r="M14" s="281">
        <v>472105.7600000003</v>
      </c>
      <c r="N14" s="283">
        <f t="shared" si="0"/>
        <v>5245622.8100000005</v>
      </c>
      <c r="O14" s="531"/>
      <c r="P14" s="185"/>
      <c r="Q14" s="73"/>
    </row>
    <row r="15" spans="1:17" s="20" customFormat="1" ht="20.100000000000001" customHeight="1" x14ac:dyDescent="0.3">
      <c r="A15" s="115" t="s">
        <v>304</v>
      </c>
      <c r="B15" s="281">
        <v>471087.19</v>
      </c>
      <c r="C15" s="281">
        <v>437462.76000000007</v>
      </c>
      <c r="D15" s="281">
        <v>473237.6</v>
      </c>
      <c r="E15" s="281">
        <v>478449.50000000006</v>
      </c>
      <c r="F15" s="281">
        <v>469572.62000000017</v>
      </c>
      <c r="G15" s="281">
        <v>462520.74999999994</v>
      </c>
      <c r="H15" s="281">
        <v>465310.27999999997</v>
      </c>
      <c r="I15" s="281">
        <v>453903.85000000009</v>
      </c>
      <c r="J15" s="281">
        <v>448571.33000000013</v>
      </c>
      <c r="K15" s="281">
        <v>493654.25000000012</v>
      </c>
      <c r="L15" s="281">
        <v>482951.03</v>
      </c>
      <c r="M15" s="281">
        <v>502212.08000000013</v>
      </c>
      <c r="N15" s="283">
        <f t="shared" si="0"/>
        <v>5638933.2400000012</v>
      </c>
      <c r="O15" s="531"/>
      <c r="P15" s="185"/>
      <c r="Q15" s="73"/>
    </row>
    <row r="16" spans="1:17" s="20" customFormat="1" ht="20.100000000000001" customHeight="1" x14ac:dyDescent="0.3">
      <c r="A16" s="115" t="s">
        <v>305</v>
      </c>
      <c r="B16" s="281">
        <v>0</v>
      </c>
      <c r="C16" s="281">
        <v>0</v>
      </c>
      <c r="D16" s="281">
        <v>0</v>
      </c>
      <c r="E16" s="281">
        <v>0</v>
      </c>
      <c r="F16" s="281">
        <v>0</v>
      </c>
      <c r="G16" s="281">
        <v>0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3">
        <f t="shared" si="0"/>
        <v>0</v>
      </c>
      <c r="O16" s="531"/>
      <c r="P16" s="185"/>
      <c r="Q16" s="73"/>
    </row>
    <row r="17" spans="1:18" s="20" customFormat="1" ht="20.100000000000001" customHeight="1" x14ac:dyDescent="0.3">
      <c r="A17" s="115" t="s">
        <v>175</v>
      </c>
      <c r="B17" s="281">
        <v>9916.5500000000011</v>
      </c>
      <c r="C17" s="281">
        <v>8707.869999999999</v>
      </c>
      <c r="D17" s="281">
        <v>10559.57</v>
      </c>
      <c r="E17" s="281">
        <v>10776.320000000002</v>
      </c>
      <c r="F17" s="281">
        <v>27413.729999999996</v>
      </c>
      <c r="G17" s="281">
        <v>29273.050000000003</v>
      </c>
      <c r="H17" s="281">
        <v>32413.829999999998</v>
      </c>
      <c r="I17" s="281">
        <v>30002.120000000003</v>
      </c>
      <c r="J17" s="281">
        <v>27015.38</v>
      </c>
      <c r="K17" s="281">
        <v>11139.24</v>
      </c>
      <c r="L17" s="281">
        <v>7179.66</v>
      </c>
      <c r="M17" s="281">
        <v>6962.41</v>
      </c>
      <c r="N17" s="283">
        <f t="shared" si="0"/>
        <v>211359.73</v>
      </c>
      <c r="O17" s="531"/>
      <c r="P17" s="185"/>
      <c r="Q17" s="73"/>
    </row>
    <row r="18" spans="1:18" s="20" customFormat="1" ht="20.100000000000001" customHeight="1" x14ac:dyDescent="0.3">
      <c r="A18" s="115" t="s">
        <v>387</v>
      </c>
      <c r="B18" s="281">
        <v>0</v>
      </c>
      <c r="C18" s="281">
        <v>0</v>
      </c>
      <c r="D18" s="281">
        <v>0</v>
      </c>
      <c r="E18" s="281">
        <v>0</v>
      </c>
      <c r="F18" s="281">
        <v>0</v>
      </c>
      <c r="G18" s="281">
        <v>0</v>
      </c>
      <c r="H18" s="281">
        <v>0</v>
      </c>
      <c r="I18" s="281">
        <v>0</v>
      </c>
      <c r="J18" s="281">
        <v>0</v>
      </c>
      <c r="K18" s="281">
        <v>0</v>
      </c>
      <c r="L18" s="281">
        <v>0</v>
      </c>
      <c r="M18" s="281">
        <v>0</v>
      </c>
      <c r="N18" s="283">
        <f t="shared" si="0"/>
        <v>0</v>
      </c>
      <c r="O18" s="531"/>
      <c r="P18" s="185"/>
      <c r="Q18" s="73"/>
    </row>
    <row r="19" spans="1:18" s="65" customFormat="1" ht="20.100000000000001" customHeight="1" x14ac:dyDescent="0.25">
      <c r="A19" s="196" t="s">
        <v>22</v>
      </c>
      <c r="B19" s="284">
        <f>+SUM(B5:B18)</f>
        <v>1590593.77</v>
      </c>
      <c r="C19" s="284">
        <f t="shared" ref="C19:M19" si="1">+SUM(C5:C18)</f>
        <v>1481294.73</v>
      </c>
      <c r="D19" s="284">
        <f t="shared" si="1"/>
        <v>1569093.2700000003</v>
      </c>
      <c r="E19" s="284">
        <f t="shared" si="1"/>
        <v>1515213.0299999996</v>
      </c>
      <c r="F19" s="284">
        <f t="shared" si="1"/>
        <v>1502293.7900000003</v>
      </c>
      <c r="G19" s="284">
        <f t="shared" si="1"/>
        <v>1513455.9900000002</v>
      </c>
      <c r="H19" s="284">
        <f t="shared" si="1"/>
        <v>1531977.4300000002</v>
      </c>
      <c r="I19" s="284">
        <f t="shared" si="1"/>
        <v>1521413.4300000002</v>
      </c>
      <c r="J19" s="284">
        <f t="shared" si="1"/>
        <v>1486058.4900000002</v>
      </c>
      <c r="K19" s="284">
        <f t="shared" si="1"/>
        <v>1575396.7299999997</v>
      </c>
      <c r="L19" s="284">
        <f t="shared" si="1"/>
        <v>1561408.5600000005</v>
      </c>
      <c r="M19" s="284">
        <f t="shared" si="1"/>
        <v>1657620.04</v>
      </c>
      <c r="N19" s="283">
        <f t="shared" ref="N19" si="2">+SUM(B19:M19)</f>
        <v>18505819.259999998</v>
      </c>
      <c r="P19" s="185"/>
      <c r="Q19" s="73"/>
      <c r="R19" s="20"/>
    </row>
    <row r="20" spans="1:18" x14ac:dyDescent="0.25">
      <c r="M20" s="27"/>
    </row>
    <row r="21" spans="1:18" x14ac:dyDescent="0.25">
      <c r="N21" s="170"/>
    </row>
    <row r="24" spans="1:18" x14ac:dyDescent="0.25">
      <c r="N24" s="374"/>
    </row>
    <row r="26" spans="1:18" x14ac:dyDescent="0.25">
      <c r="K26" s="27"/>
    </row>
  </sheetData>
  <pageMargins left="0.7" right="0.7" top="0.75" bottom="0.75" header="0.3" footer="0.3"/>
  <pageSetup paperSize="14" scale="7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IU37"/>
  <sheetViews>
    <sheetView topLeftCell="B1" zoomScale="98" zoomScaleNormal="98" workbookViewId="0">
      <selection activeCell="A77" sqref="A77"/>
    </sheetView>
  </sheetViews>
  <sheetFormatPr baseColWidth="10" defaultColWidth="11.42578125" defaultRowHeight="13.5" x14ac:dyDescent="0.25"/>
  <cols>
    <col min="1" max="1" width="30.28515625" style="8" customWidth="1"/>
    <col min="2" max="2" width="15.7109375" style="8" customWidth="1"/>
    <col min="3" max="3" width="13" style="8" customWidth="1"/>
    <col min="4" max="4" width="15.85546875" style="8" customWidth="1"/>
    <col min="5" max="5" width="12.42578125" style="8" customWidth="1"/>
    <col min="6" max="6" width="13.140625" style="8" customWidth="1"/>
    <col min="7" max="7" width="14.85546875" style="8" customWidth="1"/>
    <col min="8" max="8" width="13.5703125" style="8" customWidth="1"/>
    <col min="9" max="10" width="12.85546875" style="8" customWidth="1"/>
    <col min="11" max="11" width="13.7109375" style="8" customWidth="1"/>
    <col min="12" max="12" width="14" style="8" customWidth="1"/>
    <col min="13" max="14" width="13.28515625" style="8" customWidth="1"/>
    <col min="15" max="15" width="19.28515625" style="8" customWidth="1"/>
    <col min="16" max="16" width="16.28515625" style="8" customWidth="1"/>
    <col min="17" max="17" width="16.42578125" style="8" customWidth="1"/>
    <col min="18" max="18" width="17.7109375" style="8" customWidth="1"/>
    <col min="19" max="19" width="13.28515625" style="8" customWidth="1"/>
    <col min="20" max="16384" width="11.42578125" style="8"/>
  </cols>
  <sheetData>
    <row r="1" spans="1:255" ht="13.5" customHeight="1" x14ac:dyDescent="0.25">
      <c r="A1" s="36" t="s">
        <v>172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spans="1:255" ht="13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spans="1:255" ht="13.5" customHeight="1" x14ac:dyDescent="0.25">
      <c r="A3" s="123" t="s">
        <v>523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255" ht="13.5" customHeight="1" x14ac:dyDescent="0.25">
      <c r="A4" s="12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R4" s="27">
        <f>SUM(B4:Q4)</f>
        <v>0</v>
      </c>
    </row>
    <row r="5" spans="1:255" s="124" customFormat="1" ht="53.25" customHeight="1" x14ac:dyDescent="0.2">
      <c r="A5" s="160" t="s">
        <v>101</v>
      </c>
      <c r="B5" s="160" t="s">
        <v>189</v>
      </c>
      <c r="C5" s="160" t="s">
        <v>190</v>
      </c>
      <c r="D5" s="160" t="s">
        <v>191</v>
      </c>
      <c r="E5" s="160" t="s">
        <v>192</v>
      </c>
      <c r="F5" s="160" t="s">
        <v>193</v>
      </c>
      <c r="G5" s="160" t="s">
        <v>194</v>
      </c>
      <c r="H5" s="160" t="s">
        <v>195</v>
      </c>
      <c r="I5" s="160" t="s">
        <v>196</v>
      </c>
      <c r="J5" s="160" t="s">
        <v>394</v>
      </c>
      <c r="K5" s="160" t="s">
        <v>197</v>
      </c>
      <c r="L5" s="160" t="s">
        <v>198</v>
      </c>
      <c r="M5" s="160" t="s">
        <v>199</v>
      </c>
      <c r="N5" s="160" t="s">
        <v>200</v>
      </c>
      <c r="O5" s="160" t="s">
        <v>201</v>
      </c>
      <c r="P5" s="160" t="s">
        <v>202</v>
      </c>
      <c r="Q5" s="160" t="s">
        <v>35</v>
      </c>
      <c r="R5" s="160" t="s">
        <v>22</v>
      </c>
    </row>
    <row r="6" spans="1:255" ht="20.100000000000001" customHeight="1" x14ac:dyDescent="0.3">
      <c r="A6" s="159" t="s">
        <v>161</v>
      </c>
      <c r="B6" s="281">
        <v>25696.870000000003</v>
      </c>
      <c r="C6" s="281">
        <v>34839.839999999982</v>
      </c>
      <c r="D6" s="281">
        <v>82861.940000000017</v>
      </c>
      <c r="E6" s="281">
        <v>54771.57</v>
      </c>
      <c r="F6" s="281">
        <v>140493.84999999995</v>
      </c>
      <c r="G6" s="281">
        <v>354167.56699999992</v>
      </c>
      <c r="H6" s="281">
        <v>182366.56999999998</v>
      </c>
      <c r="I6" s="281">
        <v>186128.93399999989</v>
      </c>
      <c r="J6" s="281">
        <v>89452.232999999949</v>
      </c>
      <c r="K6" s="281">
        <v>282219.13000000012</v>
      </c>
      <c r="L6" s="281">
        <v>171092.12999999983</v>
      </c>
      <c r="M6" s="281">
        <v>62144.479999999996</v>
      </c>
      <c r="N6" s="281">
        <v>161074.2699999999</v>
      </c>
      <c r="O6" s="281">
        <v>22324.989999999991</v>
      </c>
      <c r="P6" s="281">
        <v>34638.44</v>
      </c>
      <c r="Q6" s="281">
        <v>1056278.8549999997</v>
      </c>
      <c r="R6" s="284">
        <f>+SUM(B6:Q6)</f>
        <v>2940551.6689999993</v>
      </c>
      <c r="S6" s="27"/>
      <c r="T6" s="27"/>
    </row>
    <row r="7" spans="1:255" ht="20.100000000000001" customHeight="1" x14ac:dyDescent="0.3">
      <c r="A7" s="159" t="s">
        <v>162</v>
      </c>
      <c r="B7" s="281">
        <v>11580.390000000001</v>
      </c>
      <c r="C7" s="281">
        <v>33227.069999999992</v>
      </c>
      <c r="D7" s="281">
        <v>75924.259999999966</v>
      </c>
      <c r="E7" s="281">
        <v>33461.070000000007</v>
      </c>
      <c r="F7" s="281">
        <v>97158.000000000015</v>
      </c>
      <c r="G7" s="281">
        <v>163324.0499999999</v>
      </c>
      <c r="H7" s="281">
        <v>78805.19</v>
      </c>
      <c r="I7" s="281">
        <v>105586.30999999997</v>
      </c>
      <c r="J7" s="281">
        <v>48713.350000000028</v>
      </c>
      <c r="K7" s="281">
        <v>128888.77999999991</v>
      </c>
      <c r="L7" s="281">
        <v>80953.639999999985</v>
      </c>
      <c r="M7" s="281">
        <v>44070.62</v>
      </c>
      <c r="N7" s="281">
        <v>95554.249999999985</v>
      </c>
      <c r="O7" s="281">
        <v>9345.6900000000023</v>
      </c>
      <c r="P7" s="281">
        <v>8849.3799999999992</v>
      </c>
      <c r="Q7" s="281">
        <v>720093.0699999996</v>
      </c>
      <c r="R7" s="284">
        <f t="shared" ref="R7:R19" si="0">+SUM(B7:Q7)</f>
        <v>1735535.1199999992</v>
      </c>
      <c r="S7" s="27"/>
      <c r="T7" s="27"/>
    </row>
    <row r="8" spans="1:255" ht="20.100000000000001" customHeight="1" x14ac:dyDescent="0.3">
      <c r="A8" s="159" t="s">
        <v>163</v>
      </c>
      <c r="B8" s="281">
        <v>10088.27</v>
      </c>
      <c r="C8" s="281">
        <v>12570.679999999995</v>
      </c>
      <c r="D8" s="281">
        <v>21709.139999999992</v>
      </c>
      <c r="E8" s="281">
        <v>12214.540000000005</v>
      </c>
      <c r="F8" s="281">
        <v>30853.739999999987</v>
      </c>
      <c r="G8" s="281">
        <v>60003.610999999946</v>
      </c>
      <c r="H8" s="281">
        <v>37885.950000000004</v>
      </c>
      <c r="I8" s="281">
        <v>34671.279000000002</v>
      </c>
      <c r="J8" s="281">
        <v>17396.046000000009</v>
      </c>
      <c r="K8" s="281">
        <v>46270.630000000034</v>
      </c>
      <c r="L8" s="281">
        <v>42356.549999999981</v>
      </c>
      <c r="M8" s="281">
        <v>12424.360000000004</v>
      </c>
      <c r="N8" s="281">
        <v>39835.599999999926</v>
      </c>
      <c r="O8" s="281">
        <v>3927.9300000000003</v>
      </c>
      <c r="P8" s="281">
        <v>5349.97</v>
      </c>
      <c r="Q8" s="281">
        <v>215456.15800000037</v>
      </c>
      <c r="R8" s="284">
        <f t="shared" si="0"/>
        <v>603014.45400000014</v>
      </c>
      <c r="S8" s="27"/>
      <c r="T8" s="27"/>
    </row>
    <row r="9" spans="1:255" ht="23.25" customHeight="1" x14ac:dyDescent="0.3">
      <c r="A9" s="159" t="s">
        <v>184</v>
      </c>
      <c r="B9" s="281">
        <v>7.16</v>
      </c>
      <c r="C9" s="281">
        <v>54.61</v>
      </c>
      <c r="D9" s="281">
        <v>29.67</v>
      </c>
      <c r="E9" s="281">
        <v>28.009999999999998</v>
      </c>
      <c r="F9" s="281">
        <v>116.4</v>
      </c>
      <c r="G9" s="281">
        <v>285.33999999999997</v>
      </c>
      <c r="H9" s="281">
        <v>143.05000000000001</v>
      </c>
      <c r="I9" s="281">
        <v>156.48000000000002</v>
      </c>
      <c r="J9" s="281">
        <v>146</v>
      </c>
      <c r="K9" s="281">
        <v>292.02</v>
      </c>
      <c r="L9" s="281">
        <v>391.01999999999992</v>
      </c>
      <c r="M9" s="281">
        <v>56</v>
      </c>
      <c r="N9" s="281">
        <v>1113.0899999999997</v>
      </c>
      <c r="O9" s="281">
        <v>113.33</v>
      </c>
      <c r="P9" s="281">
        <v>0</v>
      </c>
      <c r="Q9" s="281">
        <v>2141.2499999999995</v>
      </c>
      <c r="R9" s="284">
        <f t="shared" si="0"/>
        <v>5073.4299999999985</v>
      </c>
      <c r="S9" s="27"/>
      <c r="T9" s="27"/>
    </row>
    <row r="10" spans="1:255" ht="20.100000000000001" customHeight="1" x14ac:dyDescent="0.3">
      <c r="A10" s="159" t="s">
        <v>164</v>
      </c>
      <c r="B10" s="281">
        <v>10150.609999999999</v>
      </c>
      <c r="C10" s="281">
        <v>27635.290000000008</v>
      </c>
      <c r="D10" s="281">
        <v>66367.919999999984</v>
      </c>
      <c r="E10" s="281">
        <v>641.38000000000011</v>
      </c>
      <c r="F10" s="281">
        <v>7441.0999999999995</v>
      </c>
      <c r="G10" s="281">
        <v>15613.999</v>
      </c>
      <c r="H10" s="281">
        <v>441.1</v>
      </c>
      <c r="I10" s="281">
        <v>1113.05</v>
      </c>
      <c r="J10" s="281">
        <v>429.02</v>
      </c>
      <c r="K10" s="281">
        <v>34499.140000000007</v>
      </c>
      <c r="L10" s="281">
        <v>4362.9399999999996</v>
      </c>
      <c r="M10" s="281">
        <v>55</v>
      </c>
      <c r="N10" s="281">
        <v>27462.470000000005</v>
      </c>
      <c r="O10" s="281">
        <v>2405.33</v>
      </c>
      <c r="P10" s="281">
        <v>23772.280000000006</v>
      </c>
      <c r="Q10" s="281">
        <v>1398382.4099999997</v>
      </c>
      <c r="R10" s="284">
        <f t="shared" si="0"/>
        <v>1620773.0389999996</v>
      </c>
      <c r="S10" s="27"/>
      <c r="T10" s="27"/>
    </row>
    <row r="11" spans="1:255" ht="20.100000000000001" customHeight="1" x14ac:dyDescent="0.3">
      <c r="A11" s="159" t="s">
        <v>165</v>
      </c>
      <c r="B11" s="281">
        <v>66.559999999999988</v>
      </c>
      <c r="C11" s="281">
        <v>45.419999999999995</v>
      </c>
      <c r="D11" s="281">
        <v>167.92999999999995</v>
      </c>
      <c r="E11" s="281">
        <v>138.57</v>
      </c>
      <c r="F11" s="281">
        <v>1113.6700000000005</v>
      </c>
      <c r="G11" s="281">
        <v>6976.2600000000075</v>
      </c>
      <c r="H11" s="281">
        <v>11241.440000000011</v>
      </c>
      <c r="I11" s="281">
        <v>8106.6710000000021</v>
      </c>
      <c r="J11" s="281">
        <v>3500.3900000000012</v>
      </c>
      <c r="K11" s="281">
        <v>9419.3900000000085</v>
      </c>
      <c r="L11" s="281">
        <v>6712.8100000000022</v>
      </c>
      <c r="M11" s="281">
        <v>2874.7999999999993</v>
      </c>
      <c r="N11" s="281">
        <v>9061.2200000000066</v>
      </c>
      <c r="O11" s="281">
        <v>3640.3199999999997</v>
      </c>
      <c r="P11" s="281">
        <v>0</v>
      </c>
      <c r="Q11" s="281">
        <v>58398.947999999866</v>
      </c>
      <c r="R11" s="284">
        <f t="shared" si="0"/>
        <v>121464.39899999992</v>
      </c>
      <c r="S11" s="27"/>
      <c r="T11" s="27"/>
    </row>
    <row r="12" spans="1:255" ht="20.100000000000001" customHeight="1" x14ac:dyDescent="0.3">
      <c r="A12" s="159" t="s">
        <v>166</v>
      </c>
      <c r="B12" s="281">
        <v>0</v>
      </c>
      <c r="C12" s="281">
        <v>0</v>
      </c>
      <c r="D12" s="281">
        <v>2130.6999999999998</v>
      </c>
      <c r="E12" s="281">
        <v>2180.67</v>
      </c>
      <c r="F12" s="281">
        <v>708.45</v>
      </c>
      <c r="G12" s="281">
        <v>42855.17</v>
      </c>
      <c r="H12" s="281">
        <v>435.98999999999995</v>
      </c>
      <c r="I12" s="281">
        <v>0</v>
      </c>
      <c r="J12" s="281">
        <v>9.9499999999999993</v>
      </c>
      <c r="K12" s="281">
        <v>11398.990000000002</v>
      </c>
      <c r="L12" s="281">
        <v>0</v>
      </c>
      <c r="M12" s="281">
        <v>1862.4899999999998</v>
      </c>
      <c r="N12" s="281">
        <v>160</v>
      </c>
      <c r="O12" s="281">
        <v>0</v>
      </c>
      <c r="P12" s="281">
        <v>24674.75</v>
      </c>
      <c r="Q12" s="281">
        <v>139.72</v>
      </c>
      <c r="R12" s="284">
        <f t="shared" si="0"/>
        <v>86556.88</v>
      </c>
      <c r="S12" s="27"/>
      <c r="T12" s="27"/>
    </row>
    <row r="13" spans="1:255" ht="20.100000000000001" customHeight="1" x14ac:dyDescent="0.3">
      <c r="A13" s="159" t="s">
        <v>167</v>
      </c>
      <c r="B13" s="281">
        <v>0</v>
      </c>
      <c r="C13" s="281">
        <v>0</v>
      </c>
      <c r="D13" s="281">
        <v>0</v>
      </c>
      <c r="E13" s="281">
        <v>643.08999999999992</v>
      </c>
      <c r="F13" s="281">
        <v>0</v>
      </c>
      <c r="G13" s="281">
        <v>0</v>
      </c>
      <c r="H13" s="281">
        <v>0</v>
      </c>
      <c r="I13" s="281">
        <v>0</v>
      </c>
      <c r="J13" s="281">
        <v>0</v>
      </c>
      <c r="K13" s="281">
        <v>9999.880000000001</v>
      </c>
      <c r="L13" s="281">
        <v>3654.7799999999997</v>
      </c>
      <c r="M13" s="281">
        <v>3885.98</v>
      </c>
      <c r="N13" s="281">
        <v>544.91</v>
      </c>
      <c r="O13" s="281">
        <v>0</v>
      </c>
      <c r="P13" s="281">
        <v>0</v>
      </c>
      <c r="Q13" s="281">
        <v>0</v>
      </c>
      <c r="R13" s="284">
        <f t="shared" si="0"/>
        <v>18728.64</v>
      </c>
      <c r="S13" s="27"/>
      <c r="T13" s="27"/>
    </row>
    <row r="14" spans="1:255" ht="20.100000000000001" customHeight="1" x14ac:dyDescent="0.3">
      <c r="A14" s="159" t="s">
        <v>168</v>
      </c>
      <c r="B14" s="281">
        <v>10985.619999999999</v>
      </c>
      <c r="C14" s="281">
        <v>19366.329999999998</v>
      </c>
      <c r="D14" s="281">
        <v>29456.880000000001</v>
      </c>
      <c r="E14" s="281">
        <v>11334.76</v>
      </c>
      <c r="F14" s="281">
        <v>1421.14</v>
      </c>
      <c r="G14" s="281">
        <v>1645.13</v>
      </c>
      <c r="H14" s="281">
        <v>1444.9799999999998</v>
      </c>
      <c r="I14" s="281">
        <v>16879.190000000006</v>
      </c>
      <c r="J14" s="281">
        <v>42088.729999999996</v>
      </c>
      <c r="K14" s="281">
        <v>110347.15999999996</v>
      </c>
      <c r="L14" s="281">
        <v>20219.04</v>
      </c>
      <c r="M14" s="281">
        <v>39795.170000000006</v>
      </c>
      <c r="N14" s="281">
        <v>1924.0000000000002</v>
      </c>
      <c r="O14" s="281">
        <v>0</v>
      </c>
      <c r="P14" s="281">
        <v>0</v>
      </c>
      <c r="Q14" s="281">
        <v>1251.0100000000002</v>
      </c>
      <c r="R14" s="284">
        <f t="shared" si="0"/>
        <v>308159.13999999996</v>
      </c>
      <c r="S14" s="27"/>
      <c r="T14" s="27"/>
    </row>
    <row r="15" spans="1:255" ht="20.100000000000001" customHeight="1" x14ac:dyDescent="0.3">
      <c r="A15" s="115" t="s">
        <v>169</v>
      </c>
      <c r="B15" s="281">
        <v>50444.409999999996</v>
      </c>
      <c r="C15" s="281">
        <v>88811.01999999999</v>
      </c>
      <c r="D15" s="281">
        <v>321524.06000000011</v>
      </c>
      <c r="E15" s="281">
        <v>160430.68999999994</v>
      </c>
      <c r="F15" s="281">
        <v>226913.41000000006</v>
      </c>
      <c r="G15" s="281">
        <v>487209.70000000007</v>
      </c>
      <c r="H15" s="281">
        <v>264853.61999999994</v>
      </c>
      <c r="I15" s="281">
        <v>299094.70000000013</v>
      </c>
      <c r="J15" s="281">
        <v>154008.92999999993</v>
      </c>
      <c r="K15" s="281">
        <v>384982.31</v>
      </c>
      <c r="L15" s="281">
        <v>229505.5300000002</v>
      </c>
      <c r="M15" s="281">
        <v>104017.30999999997</v>
      </c>
      <c r="N15" s="281">
        <v>254352.36000000013</v>
      </c>
      <c r="O15" s="281">
        <v>38770.249999999993</v>
      </c>
      <c r="P15" s="281">
        <v>48569.719999999994</v>
      </c>
      <c r="Q15" s="281">
        <v>2132134.7900000019</v>
      </c>
      <c r="R15" s="284">
        <f t="shared" si="0"/>
        <v>5245622.8100000024</v>
      </c>
      <c r="S15" s="27"/>
      <c r="T15" s="27"/>
    </row>
    <row r="16" spans="1:255" ht="20.100000000000001" customHeight="1" x14ac:dyDescent="0.3">
      <c r="A16" s="115" t="s">
        <v>304</v>
      </c>
      <c r="B16" s="281">
        <v>53490.84</v>
      </c>
      <c r="C16" s="281">
        <v>393896.13000000006</v>
      </c>
      <c r="D16" s="281">
        <v>2201333.1500000004</v>
      </c>
      <c r="E16" s="281">
        <v>516471.63000000041</v>
      </c>
      <c r="F16" s="281">
        <v>321215.5300000002</v>
      </c>
      <c r="G16" s="281">
        <v>230100.46499999985</v>
      </c>
      <c r="H16" s="281">
        <v>158383.39799999999</v>
      </c>
      <c r="I16" s="281">
        <v>262933.84399999992</v>
      </c>
      <c r="J16" s="281">
        <v>121795.88699999997</v>
      </c>
      <c r="K16" s="281">
        <v>426520.46999999991</v>
      </c>
      <c r="L16" s="281">
        <v>218410.39999999991</v>
      </c>
      <c r="M16" s="281">
        <v>102959.27</v>
      </c>
      <c r="N16" s="281">
        <v>477787.65</v>
      </c>
      <c r="O16" s="281">
        <v>111558.06999999999</v>
      </c>
      <c r="P16" s="281">
        <v>102836.52400000003</v>
      </c>
      <c r="Q16" s="281">
        <v>14697.291000000001</v>
      </c>
      <c r="R16" s="284">
        <f t="shared" si="0"/>
        <v>5714390.5490000015</v>
      </c>
      <c r="S16" s="27"/>
      <c r="T16" s="27"/>
    </row>
    <row r="17" spans="1:20" ht="20.100000000000001" customHeight="1" x14ac:dyDescent="0.3">
      <c r="A17" s="115" t="s">
        <v>305</v>
      </c>
      <c r="B17" s="281">
        <v>0</v>
      </c>
      <c r="C17" s="281">
        <v>0</v>
      </c>
      <c r="D17" s="281">
        <v>0</v>
      </c>
      <c r="E17" s="281">
        <v>0</v>
      </c>
      <c r="F17" s="281">
        <v>0</v>
      </c>
      <c r="G17" s="281">
        <v>0</v>
      </c>
      <c r="H17" s="281">
        <v>0</v>
      </c>
      <c r="I17" s="281">
        <v>0</v>
      </c>
      <c r="J17" s="281">
        <v>0</v>
      </c>
      <c r="K17" s="281">
        <v>0</v>
      </c>
      <c r="L17" s="281">
        <v>0</v>
      </c>
      <c r="M17" s="281">
        <v>0</v>
      </c>
      <c r="N17" s="281">
        <v>0</v>
      </c>
      <c r="O17" s="281">
        <v>0</v>
      </c>
      <c r="P17" s="281">
        <v>0</v>
      </c>
      <c r="Q17" s="281">
        <v>0</v>
      </c>
      <c r="R17" s="284">
        <f t="shared" si="0"/>
        <v>0</v>
      </c>
      <c r="S17" s="27"/>
      <c r="T17" s="27"/>
    </row>
    <row r="18" spans="1:20" ht="20.100000000000001" customHeight="1" x14ac:dyDescent="0.3">
      <c r="A18" s="159" t="s">
        <v>175</v>
      </c>
      <c r="B18" s="281">
        <v>0</v>
      </c>
      <c r="C18" s="281">
        <v>66036.199999999983</v>
      </c>
      <c r="D18" s="281">
        <v>6353</v>
      </c>
      <c r="E18" s="281">
        <v>70017.549999999988</v>
      </c>
      <c r="F18" s="281">
        <v>45</v>
      </c>
      <c r="G18" s="281">
        <v>25729.99</v>
      </c>
      <c r="H18" s="281">
        <v>8689.76</v>
      </c>
      <c r="I18" s="281">
        <v>0</v>
      </c>
      <c r="J18" s="281">
        <v>0</v>
      </c>
      <c r="K18" s="281">
        <v>0</v>
      </c>
      <c r="L18" s="281">
        <v>0</v>
      </c>
      <c r="M18" s="281">
        <v>0</v>
      </c>
      <c r="N18" s="281">
        <v>0</v>
      </c>
      <c r="O18" s="281">
        <v>0</v>
      </c>
      <c r="P18" s="281">
        <v>0</v>
      </c>
      <c r="Q18" s="281">
        <v>34488.230000000003</v>
      </c>
      <c r="R18" s="284">
        <f t="shared" si="0"/>
        <v>211359.72999999998</v>
      </c>
      <c r="S18" s="27"/>
      <c r="T18" s="27"/>
    </row>
    <row r="19" spans="1:20" s="20" customFormat="1" ht="20.100000000000001" customHeight="1" x14ac:dyDescent="0.3">
      <c r="A19" s="115" t="s">
        <v>387</v>
      </c>
      <c r="B19" s="281">
        <v>0</v>
      </c>
      <c r="C19" s="281">
        <v>0</v>
      </c>
      <c r="D19" s="281">
        <v>0</v>
      </c>
      <c r="E19" s="281">
        <v>0</v>
      </c>
      <c r="F19" s="281">
        <v>0</v>
      </c>
      <c r="G19" s="281">
        <v>0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4162.5839999999998</v>
      </c>
      <c r="Q19" s="281">
        <v>0</v>
      </c>
      <c r="R19" s="284">
        <f t="shared" si="0"/>
        <v>4162.5839999999998</v>
      </c>
    </row>
    <row r="20" spans="1:20" s="75" customFormat="1" ht="20.100000000000001" customHeight="1" x14ac:dyDescent="0.25">
      <c r="A20" s="196" t="s">
        <v>22</v>
      </c>
      <c r="B20" s="284">
        <f t="shared" ref="B20:Q20" si="1">+SUM(B6:B19)</f>
        <v>172510.72999999998</v>
      </c>
      <c r="C20" s="284">
        <f t="shared" si="1"/>
        <v>676482.59</v>
      </c>
      <c r="D20" s="284">
        <f t="shared" si="1"/>
        <v>2807858.6500000004</v>
      </c>
      <c r="E20" s="284">
        <f t="shared" si="1"/>
        <v>862333.53000000049</v>
      </c>
      <c r="F20" s="284">
        <f t="shared" si="1"/>
        <v>827480.29000000027</v>
      </c>
      <c r="G20" s="284">
        <f t="shared" si="1"/>
        <v>1387911.2819999997</v>
      </c>
      <c r="H20" s="284">
        <f t="shared" si="1"/>
        <v>744691.04799999995</v>
      </c>
      <c r="I20" s="284">
        <f t="shared" si="1"/>
        <v>914670.45799999987</v>
      </c>
      <c r="J20" s="284">
        <f t="shared" si="1"/>
        <v>477540.53599999991</v>
      </c>
      <c r="K20" s="284">
        <f t="shared" si="1"/>
        <v>1444837.9</v>
      </c>
      <c r="L20" s="284">
        <f t="shared" si="1"/>
        <v>777658.83999999985</v>
      </c>
      <c r="M20" s="284">
        <f t="shared" si="1"/>
        <v>374145.48</v>
      </c>
      <c r="N20" s="284">
        <f t="shared" si="1"/>
        <v>1068869.82</v>
      </c>
      <c r="O20" s="284">
        <f t="shared" si="1"/>
        <v>192085.90999999997</v>
      </c>
      <c r="P20" s="284">
        <f t="shared" si="1"/>
        <v>252853.64800000004</v>
      </c>
      <c r="Q20" s="284">
        <f t="shared" si="1"/>
        <v>5633461.7320000017</v>
      </c>
      <c r="R20" s="284">
        <f t="shared" ref="R20" si="2">+SUM(B20:Q20)</f>
        <v>18615392.444000006</v>
      </c>
      <c r="T20" s="27"/>
    </row>
    <row r="21" spans="1:20" ht="15" customHeight="1" x14ac:dyDescent="0.25"/>
    <row r="22" spans="1:20" ht="15" customHeight="1" x14ac:dyDescent="0.25">
      <c r="R22" s="468"/>
    </row>
    <row r="23" spans="1:20" ht="15" customHeight="1" x14ac:dyDescent="0.25"/>
    <row r="24" spans="1:20" ht="1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6" spans="1:20" x14ac:dyDescent="0.25">
      <c r="K26" s="27"/>
    </row>
    <row r="28" spans="1:20" x14ac:dyDescent="0.25">
      <c r="P28" s="27"/>
    </row>
    <row r="31" spans="1:20" x14ac:dyDescent="0.25">
      <c r="M31" s="27"/>
      <c r="N31" s="27"/>
      <c r="P31" s="27"/>
    </row>
    <row r="37" spans="16:16" x14ac:dyDescent="0.25">
      <c r="P37" s="27"/>
    </row>
  </sheetData>
  <pageMargins left="0.70866141732283472" right="0.70866141732283472" top="0.74803149606299213" bottom="0.74803149606299213" header="0.31496062992125984" footer="0.31496062992125984"/>
  <pageSetup paperSize="14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T19"/>
  <sheetViews>
    <sheetView zoomScale="91" zoomScaleNormal="91" workbookViewId="0">
      <selection activeCell="A77" sqref="A77"/>
    </sheetView>
  </sheetViews>
  <sheetFormatPr baseColWidth="10" defaultColWidth="29.5703125" defaultRowHeight="13.5" x14ac:dyDescent="0.25"/>
  <cols>
    <col min="1" max="1" width="30.85546875" style="8" customWidth="1"/>
    <col min="2" max="2" width="16" style="8" customWidth="1"/>
    <col min="3" max="3" width="13.28515625" style="8" customWidth="1"/>
    <col min="4" max="4" width="16.42578125" style="8" bestFit="1" customWidth="1"/>
    <col min="5" max="5" width="12.85546875" style="8" customWidth="1"/>
    <col min="6" max="6" width="14" style="8" bestFit="1" customWidth="1"/>
    <col min="7" max="7" width="14.7109375" style="8" bestFit="1" customWidth="1"/>
    <col min="8" max="8" width="15.140625" style="8" customWidth="1"/>
    <col min="9" max="10" width="13.140625" style="8" customWidth="1"/>
    <col min="11" max="11" width="12.28515625" style="8" customWidth="1"/>
    <col min="12" max="12" width="14.42578125" style="8" customWidth="1"/>
    <col min="13" max="13" width="12.7109375" style="8" customWidth="1"/>
    <col min="14" max="14" width="14.42578125" style="8" customWidth="1"/>
    <col min="15" max="15" width="17.42578125" style="8" customWidth="1"/>
    <col min="16" max="16" width="20.140625" style="8" customWidth="1"/>
    <col min="17" max="17" width="18.5703125" style="8" bestFit="1" customWidth="1"/>
    <col min="18" max="18" width="16.5703125" style="8" customWidth="1"/>
    <col min="19" max="19" width="13.5703125" style="8" customWidth="1"/>
    <col min="20" max="20" width="16.5703125" style="8" customWidth="1"/>
    <col min="21" max="16384" width="29.5703125" style="8"/>
  </cols>
  <sheetData>
    <row r="1" spans="1:20" ht="13.5" customHeight="1" x14ac:dyDescent="0.25">
      <c r="A1" s="65" t="s">
        <v>496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0" ht="13.5" customHeight="1" x14ac:dyDescent="0.25">
      <c r="A2" s="65" t="s">
        <v>120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20" ht="13.5" customHeight="1" x14ac:dyDescent="0.25">
      <c r="A3" s="65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s="75" customFormat="1" ht="53.25" customHeight="1" x14ac:dyDescent="0.2">
      <c r="A4" s="166" t="s">
        <v>101</v>
      </c>
      <c r="B4" s="166" t="s">
        <v>189</v>
      </c>
      <c r="C4" s="166" t="s">
        <v>190</v>
      </c>
      <c r="D4" s="166" t="s">
        <v>191</v>
      </c>
      <c r="E4" s="166" t="s">
        <v>192</v>
      </c>
      <c r="F4" s="166" t="s">
        <v>193</v>
      </c>
      <c r="G4" s="166" t="s">
        <v>194</v>
      </c>
      <c r="H4" s="166" t="s">
        <v>195</v>
      </c>
      <c r="I4" s="166" t="s">
        <v>196</v>
      </c>
      <c r="J4" s="166" t="s">
        <v>394</v>
      </c>
      <c r="K4" s="166" t="s">
        <v>197</v>
      </c>
      <c r="L4" s="166" t="s">
        <v>198</v>
      </c>
      <c r="M4" s="166" t="s">
        <v>328</v>
      </c>
      <c r="N4" s="166" t="s">
        <v>200</v>
      </c>
      <c r="O4" s="166" t="s">
        <v>201</v>
      </c>
      <c r="P4" s="166" t="s">
        <v>202</v>
      </c>
      <c r="Q4" s="166" t="s">
        <v>35</v>
      </c>
      <c r="R4" s="30" t="s">
        <v>22</v>
      </c>
    </row>
    <row r="5" spans="1:20" ht="20.100000000000001" customHeight="1" x14ac:dyDescent="0.3">
      <c r="A5" s="159" t="s">
        <v>161</v>
      </c>
      <c r="B5" s="285">
        <v>0</v>
      </c>
      <c r="C5" s="285">
        <v>0</v>
      </c>
      <c r="D5" s="285">
        <v>0</v>
      </c>
      <c r="E5" s="285">
        <v>0</v>
      </c>
      <c r="F5" s="285">
        <v>0</v>
      </c>
      <c r="G5" s="285">
        <v>3820.0070000000001</v>
      </c>
      <c r="H5" s="285">
        <v>0</v>
      </c>
      <c r="I5" s="285">
        <v>2827.404</v>
      </c>
      <c r="J5" s="285">
        <v>7853.6330000000007</v>
      </c>
      <c r="K5" s="285">
        <v>0</v>
      </c>
      <c r="L5" s="285">
        <v>0</v>
      </c>
      <c r="M5" s="285">
        <v>0</v>
      </c>
      <c r="N5" s="285">
        <v>0</v>
      </c>
      <c r="O5" s="285">
        <v>0</v>
      </c>
      <c r="P5" s="285">
        <v>0</v>
      </c>
      <c r="Q5" s="285">
        <v>2647.1149999999998</v>
      </c>
      <c r="R5" s="286">
        <f>SUM(B5:Q5)</f>
        <v>17148.159</v>
      </c>
      <c r="S5" s="374"/>
      <c r="T5" s="27"/>
    </row>
    <row r="6" spans="1:20" ht="20.100000000000001" customHeight="1" x14ac:dyDescent="0.3">
      <c r="A6" s="159" t="s">
        <v>162</v>
      </c>
      <c r="B6" s="285">
        <v>0</v>
      </c>
      <c r="C6" s="285">
        <v>0</v>
      </c>
      <c r="D6" s="285">
        <v>0</v>
      </c>
      <c r="E6" s="285">
        <v>0</v>
      </c>
      <c r="F6" s="285">
        <v>0</v>
      </c>
      <c r="G6" s="285">
        <v>0</v>
      </c>
      <c r="H6" s="285">
        <v>0</v>
      </c>
      <c r="I6" s="285">
        <v>0</v>
      </c>
      <c r="J6" s="285">
        <v>0</v>
      </c>
      <c r="K6" s="285">
        <v>0</v>
      </c>
      <c r="L6" s="285">
        <v>0</v>
      </c>
      <c r="M6" s="285">
        <v>0</v>
      </c>
      <c r="N6" s="285">
        <v>0</v>
      </c>
      <c r="O6" s="285">
        <v>0</v>
      </c>
      <c r="P6" s="285">
        <v>0</v>
      </c>
      <c r="Q6" s="285">
        <v>0</v>
      </c>
      <c r="R6" s="286">
        <f t="shared" ref="R6:R19" si="0">SUM(B6:Q6)</f>
        <v>0</v>
      </c>
      <c r="S6" s="374"/>
      <c r="T6" s="27"/>
    </row>
    <row r="7" spans="1:20" ht="20.100000000000001" customHeight="1" x14ac:dyDescent="0.3">
      <c r="A7" s="159" t="s">
        <v>163</v>
      </c>
      <c r="B7" s="285">
        <v>0</v>
      </c>
      <c r="C7" s="285">
        <v>0</v>
      </c>
      <c r="D7" s="285">
        <v>0</v>
      </c>
      <c r="E7" s="285">
        <v>0</v>
      </c>
      <c r="F7" s="285">
        <v>0</v>
      </c>
      <c r="G7" s="285">
        <v>920.38100000000009</v>
      </c>
      <c r="H7" s="285">
        <v>0</v>
      </c>
      <c r="I7" s="285">
        <v>675.34899999999993</v>
      </c>
      <c r="J7" s="285">
        <v>1735.846</v>
      </c>
      <c r="K7" s="285">
        <v>0</v>
      </c>
      <c r="L7" s="285">
        <v>0</v>
      </c>
      <c r="M7" s="285">
        <v>0</v>
      </c>
      <c r="N7" s="285">
        <v>0</v>
      </c>
      <c r="O7" s="285">
        <v>0</v>
      </c>
      <c r="P7" s="285">
        <v>0</v>
      </c>
      <c r="Q7" s="285">
        <v>660.50800000000004</v>
      </c>
      <c r="R7" s="286">
        <f t="shared" si="0"/>
        <v>3992.0839999999998</v>
      </c>
      <c r="S7" s="374"/>
      <c r="T7" s="27"/>
    </row>
    <row r="8" spans="1:20" ht="20.100000000000001" customHeight="1" x14ac:dyDescent="0.3">
      <c r="A8" s="159" t="s">
        <v>184</v>
      </c>
      <c r="B8" s="285">
        <v>0</v>
      </c>
      <c r="C8" s="285">
        <v>0</v>
      </c>
      <c r="D8" s="285">
        <v>0</v>
      </c>
      <c r="E8" s="285">
        <v>0</v>
      </c>
      <c r="F8" s="285">
        <v>0</v>
      </c>
      <c r="G8" s="285">
        <v>0</v>
      </c>
      <c r="H8" s="285">
        <v>0</v>
      </c>
      <c r="I8" s="285">
        <v>0</v>
      </c>
      <c r="J8" s="285">
        <v>0</v>
      </c>
      <c r="K8" s="285">
        <v>0</v>
      </c>
      <c r="L8" s="285">
        <v>0</v>
      </c>
      <c r="M8" s="285">
        <v>0</v>
      </c>
      <c r="N8" s="285">
        <v>0</v>
      </c>
      <c r="O8" s="285">
        <v>0</v>
      </c>
      <c r="P8" s="285">
        <v>0</v>
      </c>
      <c r="Q8" s="285">
        <v>0</v>
      </c>
      <c r="R8" s="286">
        <f t="shared" si="0"/>
        <v>0</v>
      </c>
      <c r="S8" s="374"/>
      <c r="T8" s="27"/>
    </row>
    <row r="9" spans="1:20" ht="20.100000000000001" customHeight="1" x14ac:dyDescent="0.3">
      <c r="A9" s="159" t="s">
        <v>164</v>
      </c>
      <c r="B9" s="285">
        <v>0</v>
      </c>
      <c r="C9" s="285">
        <v>0</v>
      </c>
      <c r="D9" s="285">
        <v>0</v>
      </c>
      <c r="E9" s="285">
        <v>0</v>
      </c>
      <c r="F9" s="285">
        <v>0</v>
      </c>
      <c r="G9" s="285">
        <v>8365.9190000000017</v>
      </c>
      <c r="H9" s="285">
        <v>0</v>
      </c>
      <c r="I9" s="285">
        <v>0</v>
      </c>
      <c r="J9" s="285">
        <v>0</v>
      </c>
      <c r="K9" s="285">
        <v>0</v>
      </c>
      <c r="L9" s="285">
        <v>0</v>
      </c>
      <c r="M9" s="285">
        <v>0</v>
      </c>
      <c r="N9" s="285">
        <v>0</v>
      </c>
      <c r="O9" s="285">
        <v>0</v>
      </c>
      <c r="P9" s="285">
        <v>0</v>
      </c>
      <c r="Q9" s="285">
        <v>0</v>
      </c>
      <c r="R9" s="286">
        <f t="shared" si="0"/>
        <v>8365.9190000000017</v>
      </c>
      <c r="S9" s="374"/>
      <c r="T9" s="27"/>
    </row>
    <row r="10" spans="1:20" ht="20.100000000000001" customHeight="1" x14ac:dyDescent="0.3">
      <c r="A10" s="159" t="s">
        <v>165</v>
      </c>
      <c r="B10" s="285">
        <v>0</v>
      </c>
      <c r="C10" s="285">
        <v>0</v>
      </c>
      <c r="D10" s="285">
        <v>0</v>
      </c>
      <c r="E10" s="285">
        <v>0</v>
      </c>
      <c r="F10" s="285">
        <v>0</v>
      </c>
      <c r="G10" s="285">
        <v>0</v>
      </c>
      <c r="H10" s="285">
        <v>0</v>
      </c>
      <c r="I10" s="285">
        <v>67.850999999999999</v>
      </c>
      <c r="J10" s="285">
        <v>0</v>
      </c>
      <c r="K10" s="285">
        <v>0</v>
      </c>
      <c r="L10" s="285">
        <v>0</v>
      </c>
      <c r="M10" s="285">
        <v>0</v>
      </c>
      <c r="N10" s="285">
        <v>0</v>
      </c>
      <c r="O10" s="285">
        <v>0</v>
      </c>
      <c r="P10" s="285">
        <v>0</v>
      </c>
      <c r="Q10" s="285">
        <v>379.27800000000002</v>
      </c>
      <c r="R10" s="286">
        <f t="shared" si="0"/>
        <v>447.12900000000002</v>
      </c>
      <c r="S10" s="374"/>
      <c r="T10" s="27"/>
    </row>
    <row r="11" spans="1:20" ht="20.100000000000001" customHeight="1" x14ac:dyDescent="0.3">
      <c r="A11" s="159" t="s">
        <v>166</v>
      </c>
      <c r="B11" s="285">
        <v>0</v>
      </c>
      <c r="C11" s="285">
        <v>0</v>
      </c>
      <c r="D11" s="285">
        <v>0</v>
      </c>
      <c r="E11" s="285">
        <v>0</v>
      </c>
      <c r="F11" s="285">
        <v>0</v>
      </c>
      <c r="G11" s="285">
        <v>0</v>
      </c>
      <c r="H11" s="285">
        <v>0</v>
      </c>
      <c r="I11" s="285">
        <v>0</v>
      </c>
      <c r="J11" s="285">
        <v>0</v>
      </c>
      <c r="K11" s="285">
        <v>0</v>
      </c>
      <c r="L11" s="285">
        <v>0</v>
      </c>
      <c r="M11" s="285">
        <v>0</v>
      </c>
      <c r="N11" s="285">
        <v>0</v>
      </c>
      <c r="O11" s="285">
        <v>0</v>
      </c>
      <c r="P11" s="285">
        <v>0</v>
      </c>
      <c r="Q11" s="285">
        <v>0</v>
      </c>
      <c r="R11" s="286">
        <f t="shared" si="0"/>
        <v>0</v>
      </c>
      <c r="S11" s="374"/>
      <c r="T11" s="27"/>
    </row>
    <row r="12" spans="1:20" ht="20.100000000000001" customHeight="1" x14ac:dyDescent="0.3">
      <c r="A12" s="159" t="s">
        <v>167</v>
      </c>
      <c r="B12" s="285">
        <v>0</v>
      </c>
      <c r="C12" s="285">
        <v>0</v>
      </c>
      <c r="D12" s="285">
        <v>0</v>
      </c>
      <c r="E12" s="285">
        <v>0</v>
      </c>
      <c r="F12" s="285">
        <v>0</v>
      </c>
      <c r="G12" s="285">
        <v>0</v>
      </c>
      <c r="H12" s="285">
        <v>0</v>
      </c>
      <c r="I12" s="285">
        <v>0</v>
      </c>
      <c r="J12" s="285">
        <v>0</v>
      </c>
      <c r="K12" s="285">
        <v>0</v>
      </c>
      <c r="L12" s="285">
        <v>0</v>
      </c>
      <c r="M12" s="285">
        <v>0</v>
      </c>
      <c r="N12" s="285">
        <v>0</v>
      </c>
      <c r="O12" s="285">
        <v>0</v>
      </c>
      <c r="P12" s="285">
        <v>0</v>
      </c>
      <c r="Q12" s="285">
        <v>0</v>
      </c>
      <c r="R12" s="286">
        <f t="shared" si="0"/>
        <v>0</v>
      </c>
      <c r="S12" s="374"/>
      <c r="T12" s="27"/>
    </row>
    <row r="13" spans="1:20" ht="20.100000000000001" customHeight="1" x14ac:dyDescent="0.3">
      <c r="A13" s="159" t="s">
        <v>168</v>
      </c>
      <c r="B13" s="285">
        <v>0</v>
      </c>
      <c r="C13" s="285">
        <v>0</v>
      </c>
      <c r="D13" s="285">
        <v>0</v>
      </c>
      <c r="E13" s="285">
        <v>0</v>
      </c>
      <c r="F13" s="285">
        <v>0</v>
      </c>
      <c r="G13" s="285">
        <v>0</v>
      </c>
      <c r="H13" s="285">
        <v>0</v>
      </c>
      <c r="I13" s="285">
        <v>0</v>
      </c>
      <c r="J13" s="285">
        <v>0</v>
      </c>
      <c r="K13" s="285">
        <v>0</v>
      </c>
      <c r="L13" s="285">
        <v>0</v>
      </c>
      <c r="M13" s="285">
        <v>0</v>
      </c>
      <c r="N13" s="285">
        <v>0</v>
      </c>
      <c r="O13" s="285">
        <v>0</v>
      </c>
      <c r="P13" s="285">
        <v>0</v>
      </c>
      <c r="Q13" s="285">
        <v>0</v>
      </c>
      <c r="R13" s="286">
        <f t="shared" si="0"/>
        <v>0</v>
      </c>
      <c r="S13" s="374"/>
      <c r="T13" s="27"/>
    </row>
    <row r="14" spans="1:20" ht="20.100000000000001" customHeight="1" x14ac:dyDescent="0.3">
      <c r="A14" s="115" t="s">
        <v>169</v>
      </c>
      <c r="B14" s="285">
        <v>0</v>
      </c>
      <c r="C14" s="285">
        <v>0</v>
      </c>
      <c r="D14" s="285">
        <v>0</v>
      </c>
      <c r="E14" s="285">
        <v>0</v>
      </c>
      <c r="F14" s="285">
        <v>0</v>
      </c>
      <c r="G14" s="285">
        <v>0</v>
      </c>
      <c r="H14" s="285">
        <v>0</v>
      </c>
      <c r="I14" s="285">
        <v>0</v>
      </c>
      <c r="J14" s="285">
        <v>0</v>
      </c>
      <c r="K14" s="285">
        <v>0</v>
      </c>
      <c r="L14" s="285">
        <v>0</v>
      </c>
      <c r="M14" s="285">
        <v>0</v>
      </c>
      <c r="N14" s="285">
        <v>0</v>
      </c>
      <c r="O14" s="285">
        <v>0</v>
      </c>
      <c r="P14" s="285">
        <v>0</v>
      </c>
      <c r="Q14" s="285">
        <v>0</v>
      </c>
      <c r="R14" s="286">
        <f t="shared" si="0"/>
        <v>0</v>
      </c>
      <c r="S14" s="374"/>
      <c r="T14" s="27"/>
    </row>
    <row r="15" spans="1:20" ht="20.100000000000001" customHeight="1" x14ac:dyDescent="0.3">
      <c r="A15" s="115" t="s">
        <v>304</v>
      </c>
      <c r="B15" s="285">
        <v>0</v>
      </c>
      <c r="C15" s="285">
        <v>0</v>
      </c>
      <c r="D15" s="285">
        <v>0</v>
      </c>
      <c r="E15" s="285">
        <v>0</v>
      </c>
      <c r="F15" s="285">
        <v>0</v>
      </c>
      <c r="G15" s="285">
        <v>9546.8150000000023</v>
      </c>
      <c r="H15" s="285">
        <v>2851.1280000000002</v>
      </c>
      <c r="I15" s="285">
        <v>13503.904</v>
      </c>
      <c r="J15" s="285">
        <v>12273.887000000001</v>
      </c>
      <c r="K15" s="285">
        <v>22183.98</v>
      </c>
      <c r="L15" s="285">
        <v>0</v>
      </c>
      <c r="M15" s="285">
        <v>0</v>
      </c>
      <c r="N15" s="285">
        <v>0</v>
      </c>
      <c r="O15" s="285">
        <v>0</v>
      </c>
      <c r="P15" s="285">
        <v>400.30399999999997</v>
      </c>
      <c r="Q15" s="285">
        <v>14697.291000000003</v>
      </c>
      <c r="R15" s="286">
        <f t="shared" si="0"/>
        <v>75457.309000000008</v>
      </c>
      <c r="S15" s="374"/>
      <c r="T15" s="27"/>
    </row>
    <row r="16" spans="1:20" ht="20.100000000000001" customHeight="1" x14ac:dyDescent="0.3">
      <c r="A16" s="115" t="s">
        <v>305</v>
      </c>
      <c r="B16" s="285">
        <v>0</v>
      </c>
      <c r="C16" s="285">
        <v>0</v>
      </c>
      <c r="D16" s="285">
        <v>0</v>
      </c>
      <c r="E16" s="285">
        <v>0</v>
      </c>
      <c r="F16" s="285">
        <v>0</v>
      </c>
      <c r="G16" s="285">
        <v>0</v>
      </c>
      <c r="H16" s="285">
        <v>0</v>
      </c>
      <c r="I16" s="285">
        <v>0</v>
      </c>
      <c r="J16" s="285">
        <v>0</v>
      </c>
      <c r="K16" s="285">
        <v>0</v>
      </c>
      <c r="L16" s="285">
        <v>0</v>
      </c>
      <c r="M16" s="285">
        <v>0</v>
      </c>
      <c r="N16" s="285">
        <v>0</v>
      </c>
      <c r="O16" s="285">
        <v>0</v>
      </c>
      <c r="P16" s="285">
        <v>0</v>
      </c>
      <c r="Q16" s="285">
        <v>0</v>
      </c>
      <c r="R16" s="286">
        <f t="shared" si="0"/>
        <v>0</v>
      </c>
      <c r="S16" s="374"/>
      <c r="T16" s="27"/>
    </row>
    <row r="17" spans="1:20" ht="20.100000000000001" customHeight="1" x14ac:dyDescent="0.3">
      <c r="A17" s="115" t="s">
        <v>175</v>
      </c>
      <c r="B17" s="285">
        <v>0</v>
      </c>
      <c r="C17" s="285">
        <v>0</v>
      </c>
      <c r="D17" s="285">
        <v>0</v>
      </c>
      <c r="E17" s="285">
        <v>0</v>
      </c>
      <c r="F17" s="285">
        <v>0</v>
      </c>
      <c r="G17" s="285">
        <v>0</v>
      </c>
      <c r="H17" s="285">
        <v>0</v>
      </c>
      <c r="I17" s="285">
        <v>0</v>
      </c>
      <c r="J17" s="285">
        <v>0</v>
      </c>
      <c r="K17" s="285">
        <v>0</v>
      </c>
      <c r="L17" s="285">
        <v>0</v>
      </c>
      <c r="M17" s="285">
        <v>0</v>
      </c>
      <c r="N17" s="285">
        <v>0</v>
      </c>
      <c r="O17" s="285">
        <v>0</v>
      </c>
      <c r="P17" s="285">
        <v>0</v>
      </c>
      <c r="Q17" s="285">
        <v>0</v>
      </c>
      <c r="R17" s="286">
        <f t="shared" si="0"/>
        <v>0</v>
      </c>
      <c r="S17" s="374"/>
      <c r="T17" s="27"/>
    </row>
    <row r="18" spans="1:20" s="177" customFormat="1" ht="20.100000000000001" customHeight="1" x14ac:dyDescent="0.3">
      <c r="A18" s="176" t="s">
        <v>387</v>
      </c>
      <c r="B18" s="285">
        <v>0</v>
      </c>
      <c r="C18" s="285">
        <v>0</v>
      </c>
      <c r="D18" s="285">
        <v>0</v>
      </c>
      <c r="E18" s="285">
        <v>0</v>
      </c>
      <c r="F18" s="285">
        <v>0</v>
      </c>
      <c r="G18" s="285">
        <v>0</v>
      </c>
      <c r="H18" s="285">
        <v>0</v>
      </c>
      <c r="I18" s="285">
        <v>0</v>
      </c>
      <c r="J18" s="285">
        <v>0</v>
      </c>
      <c r="K18" s="285">
        <v>0</v>
      </c>
      <c r="L18" s="285">
        <v>0</v>
      </c>
      <c r="M18" s="285">
        <v>0</v>
      </c>
      <c r="N18" s="285">
        <v>0</v>
      </c>
      <c r="O18" s="285">
        <v>0</v>
      </c>
      <c r="P18" s="285">
        <v>4162.5839999999998</v>
      </c>
      <c r="Q18" s="285">
        <v>0</v>
      </c>
      <c r="R18" s="286">
        <f t="shared" si="0"/>
        <v>4162.5839999999998</v>
      </c>
    </row>
    <row r="19" spans="1:20" s="75" customFormat="1" ht="20.100000000000001" customHeight="1" x14ac:dyDescent="0.25">
      <c r="A19" s="380" t="s">
        <v>22</v>
      </c>
      <c r="B19" s="365">
        <f>SUM(B5:B18)</f>
        <v>0</v>
      </c>
      <c r="C19" s="365">
        <f t="shared" ref="C19:Q19" si="1">SUM(C5:C18)</f>
        <v>0</v>
      </c>
      <c r="D19" s="365">
        <f t="shared" si="1"/>
        <v>0</v>
      </c>
      <c r="E19" s="365">
        <f t="shared" si="1"/>
        <v>0</v>
      </c>
      <c r="F19" s="365">
        <f t="shared" si="1"/>
        <v>0</v>
      </c>
      <c r="G19" s="365">
        <f t="shared" si="1"/>
        <v>22653.122000000003</v>
      </c>
      <c r="H19" s="365">
        <f t="shared" si="1"/>
        <v>2851.1280000000002</v>
      </c>
      <c r="I19" s="365">
        <f t="shared" si="1"/>
        <v>17074.508000000002</v>
      </c>
      <c r="J19" s="365">
        <f t="shared" si="1"/>
        <v>21863.366000000002</v>
      </c>
      <c r="K19" s="365">
        <f t="shared" si="1"/>
        <v>22183.98</v>
      </c>
      <c r="L19" s="365">
        <f t="shared" si="1"/>
        <v>0</v>
      </c>
      <c r="M19" s="365">
        <f t="shared" si="1"/>
        <v>0</v>
      </c>
      <c r="N19" s="365">
        <f t="shared" si="1"/>
        <v>0</v>
      </c>
      <c r="O19" s="365">
        <f t="shared" si="1"/>
        <v>0</v>
      </c>
      <c r="P19" s="365">
        <f t="shared" si="1"/>
        <v>4562.8879999999999</v>
      </c>
      <c r="Q19" s="365">
        <f t="shared" si="1"/>
        <v>18384.192000000003</v>
      </c>
      <c r="R19" s="286">
        <f t="shared" si="0"/>
        <v>109573.18400000001</v>
      </c>
      <c r="S19" s="379"/>
      <c r="T19" s="27"/>
    </row>
  </sheetData>
  <pageMargins left="0.7" right="0.7" top="0.75" bottom="0.75" header="0.3" footer="0.3"/>
  <pageSetup paperSize="14" scale="5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W23"/>
  <sheetViews>
    <sheetView topLeftCell="C1" zoomScale="95" zoomScaleNormal="95" workbookViewId="0">
      <selection activeCell="A77" sqref="A77"/>
    </sheetView>
  </sheetViews>
  <sheetFormatPr baseColWidth="10" defaultColWidth="11.42578125" defaultRowHeight="13.5" x14ac:dyDescent="0.25"/>
  <cols>
    <col min="1" max="1" width="31.42578125" style="8" customWidth="1"/>
    <col min="2" max="2" width="16.140625" style="8" customWidth="1"/>
    <col min="3" max="3" width="17" style="8" customWidth="1"/>
    <col min="4" max="4" width="18" style="8" customWidth="1"/>
    <col min="5" max="5" width="15.7109375" style="8" customWidth="1"/>
    <col min="6" max="6" width="15.5703125" style="8" customWidth="1"/>
    <col min="7" max="7" width="16.28515625" style="8" customWidth="1"/>
    <col min="8" max="8" width="17.85546875" style="8" customWidth="1"/>
    <col min="9" max="10" width="15.28515625" style="8" customWidth="1"/>
    <col min="11" max="11" width="16.5703125" style="8" customWidth="1"/>
    <col min="12" max="12" width="15.5703125" style="8" customWidth="1"/>
    <col min="13" max="13" width="16.140625" style="8" customWidth="1"/>
    <col min="14" max="14" width="15.85546875" style="8" customWidth="1"/>
    <col min="15" max="15" width="20.42578125" style="8" customWidth="1"/>
    <col min="16" max="17" width="17.28515625" style="8" customWidth="1"/>
    <col min="18" max="18" width="18" style="8" customWidth="1"/>
    <col min="19" max="16384" width="11.42578125" style="8"/>
  </cols>
  <sheetData>
    <row r="1" spans="1:23" ht="13.5" customHeight="1" x14ac:dyDescent="0.25">
      <c r="A1" s="65" t="s">
        <v>480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3" ht="13.5" customHeight="1" x14ac:dyDescent="0.25">
      <c r="A2" s="65" t="s">
        <v>113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3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3" ht="42.75" customHeight="1" x14ac:dyDescent="0.25">
      <c r="A4" s="158" t="s">
        <v>101</v>
      </c>
      <c r="B4" s="154" t="s">
        <v>189</v>
      </c>
      <c r="C4" s="154" t="s">
        <v>190</v>
      </c>
      <c r="D4" s="154" t="s">
        <v>191</v>
      </c>
      <c r="E4" s="154" t="s">
        <v>192</v>
      </c>
      <c r="F4" s="154" t="s">
        <v>193</v>
      </c>
      <c r="G4" s="154" t="s">
        <v>194</v>
      </c>
      <c r="H4" s="154" t="s">
        <v>195</v>
      </c>
      <c r="I4" s="154" t="s">
        <v>196</v>
      </c>
      <c r="J4" s="154" t="s">
        <v>394</v>
      </c>
      <c r="K4" s="154" t="s">
        <v>197</v>
      </c>
      <c r="L4" s="154" t="s">
        <v>198</v>
      </c>
      <c r="M4" s="154" t="s">
        <v>199</v>
      </c>
      <c r="N4" s="154" t="s">
        <v>200</v>
      </c>
      <c r="O4" s="154" t="s">
        <v>201</v>
      </c>
      <c r="P4" s="154" t="s">
        <v>202</v>
      </c>
      <c r="Q4" s="154" t="s">
        <v>35</v>
      </c>
      <c r="R4" s="30" t="s">
        <v>22</v>
      </c>
      <c r="S4" s="75"/>
      <c r="T4" s="75"/>
      <c r="U4" s="75"/>
      <c r="V4" s="75"/>
      <c r="W4" s="75"/>
    </row>
    <row r="5" spans="1:23" ht="20.100000000000001" customHeight="1" x14ac:dyDescent="0.25">
      <c r="A5" s="159" t="s">
        <v>161</v>
      </c>
      <c r="B5" s="280">
        <v>1128.1200000000003</v>
      </c>
      <c r="C5" s="280">
        <v>82.53</v>
      </c>
      <c r="D5" s="280">
        <v>1333.42</v>
      </c>
      <c r="E5" s="280">
        <v>266.87</v>
      </c>
      <c r="F5" s="280">
        <v>2201.4999999999995</v>
      </c>
      <c r="G5" s="280">
        <v>3192.0899999999988</v>
      </c>
      <c r="H5" s="280">
        <v>4665.8</v>
      </c>
      <c r="I5" s="280">
        <v>4080.2700000000009</v>
      </c>
      <c r="J5" s="280">
        <v>4797.6600000000017</v>
      </c>
      <c r="K5" s="280">
        <v>23503.829999999969</v>
      </c>
      <c r="L5" s="280">
        <v>8189.9200000000037</v>
      </c>
      <c r="M5" s="280">
        <v>999.85</v>
      </c>
      <c r="N5" s="280">
        <v>4843.0500000000038</v>
      </c>
      <c r="O5" s="280">
        <v>218.35999999999996</v>
      </c>
      <c r="P5" s="280">
        <v>476.41999999999996</v>
      </c>
      <c r="Q5" s="280">
        <v>8607.33</v>
      </c>
      <c r="R5" s="287">
        <f>SUM(B5:Q5)</f>
        <v>68587.019999999975</v>
      </c>
    </row>
    <row r="6" spans="1:23" ht="20.100000000000001" customHeight="1" x14ac:dyDescent="0.25">
      <c r="A6" s="159" t="s">
        <v>162</v>
      </c>
      <c r="B6" s="280">
        <v>15.620000000000001</v>
      </c>
      <c r="C6" s="280">
        <v>265.29000000000002</v>
      </c>
      <c r="D6" s="280">
        <v>165.72000000000003</v>
      </c>
      <c r="E6" s="280">
        <v>172.29000000000002</v>
      </c>
      <c r="F6" s="280">
        <v>561.79999999999995</v>
      </c>
      <c r="G6" s="280">
        <v>1413.3899999999992</v>
      </c>
      <c r="H6" s="280">
        <v>1979.8400000000004</v>
      </c>
      <c r="I6" s="280">
        <v>582.67000000000007</v>
      </c>
      <c r="J6" s="280">
        <v>333.25000000000011</v>
      </c>
      <c r="K6" s="280">
        <v>5096.0600000000013</v>
      </c>
      <c r="L6" s="280">
        <v>2030.7099999999996</v>
      </c>
      <c r="M6" s="280">
        <v>1525.99</v>
      </c>
      <c r="N6" s="280">
        <v>2089.6499999999992</v>
      </c>
      <c r="O6" s="280">
        <v>158.60999999999999</v>
      </c>
      <c r="P6" s="280">
        <v>112.44000000000001</v>
      </c>
      <c r="Q6" s="280">
        <v>11452.380000000006</v>
      </c>
      <c r="R6" s="287">
        <f t="shared" ref="R6:R19" si="0">SUM(B6:Q6)</f>
        <v>27955.710000000006</v>
      </c>
    </row>
    <row r="7" spans="1:23" ht="20.100000000000001" customHeight="1" x14ac:dyDescent="0.25">
      <c r="A7" s="159" t="s">
        <v>163</v>
      </c>
      <c r="B7" s="280">
        <v>825.44999999999993</v>
      </c>
      <c r="C7" s="280">
        <v>74.099999999999994</v>
      </c>
      <c r="D7" s="280">
        <v>43.16</v>
      </c>
      <c r="E7" s="280">
        <v>10.520000000000001</v>
      </c>
      <c r="F7" s="280">
        <v>48.120000000000012</v>
      </c>
      <c r="G7" s="280">
        <v>492.63</v>
      </c>
      <c r="H7" s="280">
        <v>46.519999999999996</v>
      </c>
      <c r="I7" s="280">
        <v>4736.9700000000012</v>
      </c>
      <c r="J7" s="280">
        <v>1205.3000000000002</v>
      </c>
      <c r="K7" s="280">
        <v>1734.1599999999983</v>
      </c>
      <c r="L7" s="280">
        <v>1123.0500000000004</v>
      </c>
      <c r="M7" s="280">
        <v>36.229999999999997</v>
      </c>
      <c r="N7" s="280">
        <v>638.97999999999979</v>
      </c>
      <c r="O7" s="280">
        <v>3.48</v>
      </c>
      <c r="P7" s="280">
        <v>20.11</v>
      </c>
      <c r="Q7" s="280">
        <v>1686.950000000001</v>
      </c>
      <c r="R7" s="287">
        <f t="shared" si="0"/>
        <v>12725.730000000001</v>
      </c>
    </row>
    <row r="8" spans="1:23" ht="20.100000000000001" customHeight="1" x14ac:dyDescent="0.25">
      <c r="A8" s="159" t="s">
        <v>184</v>
      </c>
      <c r="B8" s="280">
        <v>4.120000000000001</v>
      </c>
      <c r="C8" s="280">
        <v>4.3499999999999996</v>
      </c>
      <c r="D8" s="280">
        <v>19.440000000000001</v>
      </c>
      <c r="E8" s="280">
        <v>0.61</v>
      </c>
      <c r="F8" s="280">
        <v>76.400000000000006</v>
      </c>
      <c r="G8" s="280">
        <v>79.34</v>
      </c>
      <c r="H8" s="280">
        <v>100.05</v>
      </c>
      <c r="I8" s="280">
        <v>69.180000000000007</v>
      </c>
      <c r="J8" s="280">
        <v>146</v>
      </c>
      <c r="K8" s="280">
        <v>50.459999999999994</v>
      </c>
      <c r="L8" s="280">
        <v>118.07</v>
      </c>
      <c r="M8" s="280">
        <v>0</v>
      </c>
      <c r="N8" s="280">
        <v>19.659999999999997</v>
      </c>
      <c r="O8" s="280">
        <v>113.33</v>
      </c>
      <c r="P8" s="280">
        <v>0</v>
      </c>
      <c r="Q8" s="280">
        <v>739.8</v>
      </c>
      <c r="R8" s="287">
        <f t="shared" si="0"/>
        <v>1540.81</v>
      </c>
    </row>
    <row r="9" spans="1:23" ht="20.100000000000001" customHeight="1" x14ac:dyDescent="0.25">
      <c r="A9" s="159" t="s">
        <v>164</v>
      </c>
      <c r="B9" s="280">
        <v>102.1</v>
      </c>
      <c r="C9" s="280">
        <v>5407.0499999999993</v>
      </c>
      <c r="D9" s="280">
        <v>11915.59</v>
      </c>
      <c r="E9" s="280">
        <v>0.24000000000000002</v>
      </c>
      <c r="F9" s="280">
        <v>2787.3</v>
      </c>
      <c r="G9" s="280">
        <v>7023.079999999999</v>
      </c>
      <c r="H9" s="280">
        <v>407.1</v>
      </c>
      <c r="I9" s="280">
        <v>1007.05</v>
      </c>
      <c r="J9" s="280">
        <v>394.02</v>
      </c>
      <c r="K9" s="280">
        <v>23220.76</v>
      </c>
      <c r="L9" s="280">
        <v>170.4</v>
      </c>
      <c r="M9" s="280">
        <v>15</v>
      </c>
      <c r="N9" s="280">
        <v>19.07</v>
      </c>
      <c r="O9" s="280">
        <v>2405.33</v>
      </c>
      <c r="P9" s="280">
        <v>381.8300000000001</v>
      </c>
      <c r="Q9" s="280">
        <v>220237.99</v>
      </c>
      <c r="R9" s="287">
        <f t="shared" si="0"/>
        <v>275493.90999999997</v>
      </c>
    </row>
    <row r="10" spans="1:23" ht="20.100000000000001" customHeight="1" x14ac:dyDescent="0.25">
      <c r="A10" s="159" t="s">
        <v>165</v>
      </c>
      <c r="B10" s="280">
        <v>0</v>
      </c>
      <c r="C10" s="280">
        <v>0</v>
      </c>
      <c r="D10" s="280">
        <v>0</v>
      </c>
      <c r="E10" s="280">
        <v>0</v>
      </c>
      <c r="F10" s="280">
        <v>123.18</v>
      </c>
      <c r="G10" s="280">
        <v>468.71999999999997</v>
      </c>
      <c r="H10" s="280">
        <v>672</v>
      </c>
      <c r="I10" s="280">
        <v>37.99</v>
      </c>
      <c r="J10" s="280">
        <v>143</v>
      </c>
      <c r="K10" s="280">
        <v>505.61999999999995</v>
      </c>
      <c r="L10" s="280">
        <v>41</v>
      </c>
      <c r="M10" s="280">
        <v>0</v>
      </c>
      <c r="N10" s="280">
        <v>27.990000000000002</v>
      </c>
      <c r="O10" s="280">
        <v>0</v>
      </c>
      <c r="P10" s="280">
        <v>0</v>
      </c>
      <c r="Q10" s="280">
        <v>4807.2600000000011</v>
      </c>
      <c r="R10" s="287">
        <f t="shared" si="0"/>
        <v>6826.7600000000011</v>
      </c>
    </row>
    <row r="11" spans="1:23" ht="20.100000000000001" customHeight="1" x14ac:dyDescent="0.25">
      <c r="A11" s="159" t="s">
        <v>166</v>
      </c>
      <c r="B11" s="280">
        <v>0</v>
      </c>
      <c r="C11" s="280">
        <v>0</v>
      </c>
      <c r="D11" s="280">
        <v>0</v>
      </c>
      <c r="E11" s="280">
        <v>2180.67</v>
      </c>
      <c r="F11" s="280">
        <v>708.45</v>
      </c>
      <c r="G11" s="280">
        <v>0</v>
      </c>
      <c r="H11" s="280">
        <v>435.98999999999995</v>
      </c>
      <c r="I11" s="280">
        <v>0</v>
      </c>
      <c r="J11" s="280">
        <v>9.9499999999999993</v>
      </c>
      <c r="K11" s="280">
        <v>600.4899999999999</v>
      </c>
      <c r="L11" s="280">
        <v>0</v>
      </c>
      <c r="M11" s="280">
        <v>1862.4899999999998</v>
      </c>
      <c r="N11" s="280">
        <v>160</v>
      </c>
      <c r="O11" s="280">
        <v>0</v>
      </c>
      <c r="P11" s="280">
        <v>8576</v>
      </c>
      <c r="Q11" s="280">
        <v>139.72</v>
      </c>
      <c r="R11" s="287">
        <f t="shared" si="0"/>
        <v>14673.759999999998</v>
      </c>
    </row>
    <row r="12" spans="1:23" ht="20.100000000000001" customHeight="1" x14ac:dyDescent="0.25">
      <c r="A12" s="159" t="s">
        <v>167</v>
      </c>
      <c r="B12" s="280">
        <v>0</v>
      </c>
      <c r="C12" s="280">
        <v>0</v>
      </c>
      <c r="D12" s="280">
        <v>0</v>
      </c>
      <c r="E12" s="280">
        <v>643.08999999999992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9999.880000000001</v>
      </c>
      <c r="L12" s="280">
        <v>3654.7799999999997</v>
      </c>
      <c r="M12" s="280">
        <v>3885.98</v>
      </c>
      <c r="N12" s="280">
        <v>544.91</v>
      </c>
      <c r="O12" s="280">
        <v>0</v>
      </c>
      <c r="P12" s="280">
        <v>0</v>
      </c>
      <c r="Q12" s="280">
        <v>0</v>
      </c>
      <c r="R12" s="287">
        <f t="shared" si="0"/>
        <v>18728.64</v>
      </c>
    </row>
    <row r="13" spans="1:23" ht="20.100000000000001" customHeight="1" x14ac:dyDescent="0.25">
      <c r="A13" s="159" t="s">
        <v>168</v>
      </c>
      <c r="B13" s="280">
        <v>10985.619999999999</v>
      </c>
      <c r="C13" s="280">
        <v>19366.329999999998</v>
      </c>
      <c r="D13" s="280">
        <v>29456.880000000001</v>
      </c>
      <c r="E13" s="280">
        <v>11334.76</v>
      </c>
      <c r="F13" s="280">
        <v>1421.14</v>
      </c>
      <c r="G13" s="280">
        <v>1631.88</v>
      </c>
      <c r="H13" s="280">
        <v>1444.9799999999998</v>
      </c>
      <c r="I13" s="280">
        <v>16879.190000000006</v>
      </c>
      <c r="J13" s="280">
        <v>42088.729999999996</v>
      </c>
      <c r="K13" s="280">
        <v>109793.91999999998</v>
      </c>
      <c r="L13" s="280">
        <v>20219.04</v>
      </c>
      <c r="M13" s="280">
        <v>39795.170000000006</v>
      </c>
      <c r="N13" s="280">
        <v>1924.0000000000002</v>
      </c>
      <c r="O13" s="280">
        <v>0</v>
      </c>
      <c r="P13" s="280">
        <v>0</v>
      </c>
      <c r="Q13" s="280">
        <v>1251.0100000000002</v>
      </c>
      <c r="R13" s="287">
        <f t="shared" si="0"/>
        <v>307592.64999999997</v>
      </c>
    </row>
    <row r="14" spans="1:23" ht="20.100000000000001" customHeight="1" x14ac:dyDescent="0.25">
      <c r="A14" s="159" t="s">
        <v>169</v>
      </c>
      <c r="B14" s="280">
        <v>7284.0099999999993</v>
      </c>
      <c r="C14" s="280">
        <v>9237.5799999999963</v>
      </c>
      <c r="D14" s="280">
        <v>76311.37999999999</v>
      </c>
      <c r="E14" s="280">
        <v>29216.460000000006</v>
      </c>
      <c r="F14" s="280">
        <v>37384.769999999997</v>
      </c>
      <c r="G14" s="280">
        <v>119762.61000000002</v>
      </c>
      <c r="H14" s="280">
        <v>44755.51999999999</v>
      </c>
      <c r="I14" s="280">
        <v>33869.729999999996</v>
      </c>
      <c r="J14" s="280">
        <v>21112.419999999991</v>
      </c>
      <c r="K14" s="280">
        <v>69963.38</v>
      </c>
      <c r="L14" s="280">
        <v>20620.639999999989</v>
      </c>
      <c r="M14" s="280">
        <v>29092.890000000007</v>
      </c>
      <c r="N14" s="280">
        <v>37177.870000000024</v>
      </c>
      <c r="O14" s="280">
        <v>4981.4299999999994</v>
      </c>
      <c r="P14" s="280">
        <v>7590.07</v>
      </c>
      <c r="Q14" s="280">
        <v>815433.38999999908</v>
      </c>
      <c r="R14" s="287">
        <f t="shared" si="0"/>
        <v>1363794.149999999</v>
      </c>
    </row>
    <row r="15" spans="1:23" ht="20.100000000000001" customHeight="1" x14ac:dyDescent="0.25">
      <c r="A15" s="159" t="s">
        <v>304</v>
      </c>
      <c r="B15" s="280">
        <v>34374.129999999997</v>
      </c>
      <c r="C15" s="280">
        <v>319171.39999999997</v>
      </c>
      <c r="D15" s="280">
        <v>2004399.780000001</v>
      </c>
      <c r="E15" s="280">
        <v>419061.31000000011</v>
      </c>
      <c r="F15" s="280">
        <v>219585.72999999998</v>
      </c>
      <c r="G15" s="280">
        <v>66019.20000000007</v>
      </c>
      <c r="H15" s="280">
        <v>53053.090000000018</v>
      </c>
      <c r="I15" s="280">
        <v>71623.500000000044</v>
      </c>
      <c r="J15" s="280">
        <v>33840.009999999995</v>
      </c>
      <c r="K15" s="280">
        <v>210904.63999999996</v>
      </c>
      <c r="L15" s="280">
        <v>61714.089999999989</v>
      </c>
      <c r="M15" s="280">
        <v>28727.280000000006</v>
      </c>
      <c r="N15" s="280">
        <v>279174.82000000007</v>
      </c>
      <c r="O15" s="280">
        <v>93596.930000000008</v>
      </c>
      <c r="P15" s="280">
        <v>64190.450000000012</v>
      </c>
      <c r="Q15" s="280">
        <v>0</v>
      </c>
      <c r="R15" s="287">
        <f t="shared" si="0"/>
        <v>3959436.3600000008</v>
      </c>
    </row>
    <row r="16" spans="1:23" ht="20.100000000000001" customHeight="1" x14ac:dyDescent="0.25">
      <c r="A16" s="159" t="s">
        <v>305</v>
      </c>
      <c r="B16" s="280">
        <v>0</v>
      </c>
      <c r="C16" s="280">
        <v>0</v>
      </c>
      <c r="D16" s="280">
        <v>0</v>
      </c>
      <c r="E16" s="280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0</v>
      </c>
      <c r="M16" s="280">
        <v>0</v>
      </c>
      <c r="N16" s="280">
        <v>0</v>
      </c>
      <c r="O16" s="280">
        <v>0</v>
      </c>
      <c r="P16" s="280">
        <v>0</v>
      </c>
      <c r="Q16" s="280">
        <v>0</v>
      </c>
      <c r="R16" s="287">
        <f t="shared" si="0"/>
        <v>0</v>
      </c>
    </row>
    <row r="17" spans="1:18" ht="20.100000000000001" customHeight="1" x14ac:dyDescent="0.25">
      <c r="A17" s="159" t="s">
        <v>175</v>
      </c>
      <c r="B17" s="280">
        <v>0</v>
      </c>
      <c r="C17" s="280">
        <v>65348.259999999995</v>
      </c>
      <c r="D17" s="280">
        <v>6353</v>
      </c>
      <c r="E17" s="280">
        <v>69667.320000000007</v>
      </c>
      <c r="F17" s="280">
        <v>45</v>
      </c>
      <c r="G17" s="280">
        <v>25578.74</v>
      </c>
      <c r="H17" s="280">
        <v>8560.9500000000007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34048.859999999993</v>
      </c>
      <c r="R17" s="287">
        <f t="shared" si="0"/>
        <v>209602.13</v>
      </c>
    </row>
    <row r="18" spans="1:18" s="177" customFormat="1" ht="20.100000000000001" customHeight="1" x14ac:dyDescent="0.25">
      <c r="A18" s="176" t="s">
        <v>387</v>
      </c>
      <c r="B18" s="178">
        <v>0</v>
      </c>
      <c r="C18" s="178">
        <v>0</v>
      </c>
      <c r="D18" s="178">
        <v>0</v>
      </c>
      <c r="E18" s="178">
        <v>0</v>
      </c>
      <c r="F18" s="178">
        <v>0</v>
      </c>
      <c r="G18" s="178">
        <v>0</v>
      </c>
      <c r="H18" s="178">
        <v>0</v>
      </c>
      <c r="I18" s="178">
        <v>0</v>
      </c>
      <c r="J18" s="178">
        <v>0</v>
      </c>
      <c r="K18" s="178">
        <v>0</v>
      </c>
      <c r="L18" s="178">
        <v>0</v>
      </c>
      <c r="M18" s="178">
        <v>0</v>
      </c>
      <c r="N18" s="178">
        <v>0</v>
      </c>
      <c r="O18" s="276">
        <v>0</v>
      </c>
      <c r="P18" s="280">
        <v>0</v>
      </c>
      <c r="Q18" s="384">
        <v>0</v>
      </c>
      <c r="R18" s="287">
        <f t="shared" si="0"/>
        <v>0</v>
      </c>
    </row>
    <row r="19" spans="1:18" ht="20.100000000000001" customHeight="1" x14ac:dyDescent="0.25">
      <c r="A19" s="197" t="s">
        <v>22</v>
      </c>
      <c r="B19" s="287">
        <f>SUM(B5:B18)</f>
        <v>54719.17</v>
      </c>
      <c r="C19" s="287">
        <f t="shared" ref="C19:Q19" si="1">SUM(C5:C18)</f>
        <v>418956.88999999996</v>
      </c>
      <c r="D19" s="287">
        <f t="shared" si="1"/>
        <v>2129998.370000001</v>
      </c>
      <c r="E19" s="287">
        <f t="shared" si="1"/>
        <v>532554.14000000013</v>
      </c>
      <c r="F19" s="287">
        <f t="shared" si="1"/>
        <v>264943.38999999996</v>
      </c>
      <c r="G19" s="287">
        <f t="shared" si="1"/>
        <v>225661.68000000008</v>
      </c>
      <c r="H19" s="287">
        <f t="shared" si="1"/>
        <v>116121.84000000001</v>
      </c>
      <c r="I19" s="287">
        <f t="shared" si="1"/>
        <v>132886.55000000005</v>
      </c>
      <c r="J19" s="287">
        <f t="shared" si="1"/>
        <v>104070.33999999998</v>
      </c>
      <c r="K19" s="287">
        <f t="shared" si="1"/>
        <v>455373.1999999999</v>
      </c>
      <c r="L19" s="287">
        <f t="shared" si="1"/>
        <v>117881.69999999998</v>
      </c>
      <c r="M19" s="287">
        <f t="shared" si="1"/>
        <v>105940.88</v>
      </c>
      <c r="N19" s="287">
        <f t="shared" si="1"/>
        <v>326620.00000000012</v>
      </c>
      <c r="O19" s="287">
        <f t="shared" si="1"/>
        <v>101477.47</v>
      </c>
      <c r="P19" s="287">
        <f t="shared" si="1"/>
        <v>81347.320000000007</v>
      </c>
      <c r="Q19" s="287">
        <f t="shared" si="1"/>
        <v>1098404.6899999992</v>
      </c>
      <c r="R19" s="287">
        <f t="shared" si="0"/>
        <v>6266957.6300000008</v>
      </c>
    </row>
    <row r="20" spans="1:18" ht="13.5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8" ht="15" customHeight="1" x14ac:dyDescent="0.25">
      <c r="A21" s="173" t="s">
        <v>102</v>
      </c>
      <c r="B21" s="174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8" ht="15" customHeight="1" x14ac:dyDescent="0.25"/>
  </sheetData>
  <pageMargins left="0.7" right="0.7" top="0.75" bottom="0.75" header="0.3" footer="0.3"/>
  <pageSetup paperSize="14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R23"/>
  <sheetViews>
    <sheetView topLeftCell="C1" zoomScale="96" zoomScaleNormal="96" workbookViewId="0">
      <selection activeCell="A77" sqref="A77"/>
    </sheetView>
  </sheetViews>
  <sheetFormatPr baseColWidth="10" defaultColWidth="11.42578125" defaultRowHeight="13.5" x14ac:dyDescent="0.25"/>
  <cols>
    <col min="1" max="1" width="31.42578125" style="8" customWidth="1"/>
    <col min="2" max="2" width="18.85546875" style="8" bestFit="1" customWidth="1"/>
    <col min="3" max="3" width="14.42578125" style="8" customWidth="1"/>
    <col min="4" max="4" width="16" style="8" customWidth="1"/>
    <col min="5" max="5" width="15.140625" style="8" customWidth="1"/>
    <col min="6" max="6" width="14.85546875" style="8" customWidth="1"/>
    <col min="7" max="7" width="16.28515625" style="8" customWidth="1"/>
    <col min="8" max="8" width="15.42578125" style="8" customWidth="1"/>
    <col min="9" max="10" width="15.28515625" style="8" customWidth="1"/>
    <col min="11" max="11" width="15.85546875" style="8" customWidth="1"/>
    <col min="12" max="12" width="14.140625" style="8" customWidth="1"/>
    <col min="13" max="13" width="15.7109375" style="8" customWidth="1"/>
    <col min="14" max="14" width="15.5703125" style="8" customWidth="1"/>
    <col min="15" max="15" width="17" style="8" customWidth="1"/>
    <col min="16" max="16" width="15.42578125" style="8" customWidth="1"/>
    <col min="17" max="17" width="16.85546875" style="8" customWidth="1"/>
    <col min="18" max="18" width="18.140625" style="171" customWidth="1"/>
    <col min="19" max="16384" width="11.42578125" style="8"/>
  </cols>
  <sheetData>
    <row r="1" spans="1:18" ht="13.5" customHeight="1" x14ac:dyDescent="0.25">
      <c r="A1" s="65" t="s">
        <v>480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55.5" customHeight="1" x14ac:dyDescent="0.25">
      <c r="A4" s="157" t="s">
        <v>101</v>
      </c>
      <c r="B4" s="154" t="s">
        <v>189</v>
      </c>
      <c r="C4" s="154" t="s">
        <v>190</v>
      </c>
      <c r="D4" s="154" t="s">
        <v>191</v>
      </c>
      <c r="E4" s="154" t="s">
        <v>192</v>
      </c>
      <c r="F4" s="154" t="s">
        <v>193</v>
      </c>
      <c r="G4" s="154" t="s">
        <v>194</v>
      </c>
      <c r="H4" s="154" t="s">
        <v>195</v>
      </c>
      <c r="I4" s="154" t="s">
        <v>196</v>
      </c>
      <c r="J4" s="154" t="s">
        <v>394</v>
      </c>
      <c r="K4" s="154" t="s">
        <v>197</v>
      </c>
      <c r="L4" s="154" t="s">
        <v>198</v>
      </c>
      <c r="M4" s="154" t="s">
        <v>199</v>
      </c>
      <c r="N4" s="154" t="s">
        <v>200</v>
      </c>
      <c r="O4" s="154" t="s">
        <v>201</v>
      </c>
      <c r="P4" s="154" t="s">
        <v>202</v>
      </c>
      <c r="Q4" s="154" t="s">
        <v>35</v>
      </c>
      <c r="R4" s="172" t="s">
        <v>22</v>
      </c>
    </row>
    <row r="5" spans="1:18" s="21" customFormat="1" ht="20.100000000000001" customHeight="1" x14ac:dyDescent="0.25">
      <c r="A5" s="159" t="s">
        <v>161</v>
      </c>
      <c r="B5" s="280">
        <v>0</v>
      </c>
      <c r="C5" s="280">
        <v>0</v>
      </c>
      <c r="D5" s="280">
        <v>38.789999999999992</v>
      </c>
      <c r="E5" s="280">
        <v>0</v>
      </c>
      <c r="F5" s="280">
        <v>0</v>
      </c>
      <c r="G5" s="280">
        <v>20.3</v>
      </c>
      <c r="H5" s="280">
        <v>0</v>
      </c>
      <c r="I5" s="280">
        <v>23</v>
      </c>
      <c r="J5" s="280">
        <v>1541.1399999999999</v>
      </c>
      <c r="K5" s="280">
        <v>4.88</v>
      </c>
      <c r="L5" s="280">
        <v>224.01999999999998</v>
      </c>
      <c r="M5" s="280">
        <v>0</v>
      </c>
      <c r="N5" s="280">
        <v>7.8000000000000007</v>
      </c>
      <c r="O5" s="280">
        <v>1.8399999999999999</v>
      </c>
      <c r="P5" s="280">
        <v>10</v>
      </c>
      <c r="Q5" s="280">
        <v>195</v>
      </c>
      <c r="R5" s="287">
        <f>SUM(B5:Q5)</f>
        <v>2066.7699999999995</v>
      </c>
    </row>
    <row r="6" spans="1:18" s="21" customFormat="1" ht="20.100000000000001" customHeight="1" x14ac:dyDescent="0.25">
      <c r="A6" s="159" t="s">
        <v>162</v>
      </c>
      <c r="B6" s="280">
        <v>0</v>
      </c>
      <c r="C6" s="280">
        <v>4.33</v>
      </c>
      <c r="D6" s="280">
        <v>0</v>
      </c>
      <c r="E6" s="280">
        <v>24.630000000000003</v>
      </c>
      <c r="F6" s="280">
        <v>1.0700000000000003</v>
      </c>
      <c r="G6" s="280">
        <v>44</v>
      </c>
      <c r="H6" s="280">
        <v>0</v>
      </c>
      <c r="I6" s="280">
        <v>0</v>
      </c>
      <c r="J6" s="280">
        <v>572.24999999999989</v>
      </c>
      <c r="K6" s="280">
        <v>2030.03</v>
      </c>
      <c r="L6" s="280">
        <v>218.07999999999998</v>
      </c>
      <c r="M6" s="280">
        <v>208</v>
      </c>
      <c r="N6" s="280">
        <v>0</v>
      </c>
      <c r="O6" s="280">
        <v>0</v>
      </c>
      <c r="P6" s="280">
        <v>0</v>
      </c>
      <c r="Q6" s="280">
        <v>678</v>
      </c>
      <c r="R6" s="287">
        <f t="shared" ref="R6:R19" si="0">SUM(B6:Q6)</f>
        <v>3780.39</v>
      </c>
    </row>
    <row r="7" spans="1:18" s="21" customFormat="1" ht="20.100000000000001" customHeight="1" x14ac:dyDescent="0.25">
      <c r="A7" s="159" t="s">
        <v>163</v>
      </c>
      <c r="B7" s="280">
        <v>0</v>
      </c>
      <c r="C7" s="280">
        <v>0.64</v>
      </c>
      <c r="D7" s="280">
        <v>12.370000000000001</v>
      </c>
      <c r="E7" s="280">
        <v>0</v>
      </c>
      <c r="F7" s="280">
        <v>0</v>
      </c>
      <c r="G7" s="280">
        <v>0</v>
      </c>
      <c r="H7" s="280">
        <v>0</v>
      </c>
      <c r="I7" s="280">
        <v>20</v>
      </c>
      <c r="J7" s="280">
        <v>0.04</v>
      </c>
      <c r="K7" s="280">
        <v>0.35</v>
      </c>
      <c r="L7" s="280">
        <v>88</v>
      </c>
      <c r="M7" s="280">
        <v>0</v>
      </c>
      <c r="N7" s="280">
        <v>0.52</v>
      </c>
      <c r="O7" s="280">
        <v>0.47</v>
      </c>
      <c r="P7" s="280">
        <v>3.6</v>
      </c>
      <c r="Q7" s="280">
        <v>0</v>
      </c>
      <c r="R7" s="287">
        <f t="shared" si="0"/>
        <v>125.99</v>
      </c>
    </row>
    <row r="8" spans="1:18" s="21" customFormat="1" ht="20.100000000000001" customHeight="1" x14ac:dyDescent="0.25">
      <c r="A8" s="159" t="s">
        <v>184</v>
      </c>
      <c r="B8" s="280">
        <v>0</v>
      </c>
      <c r="C8" s="280">
        <v>0</v>
      </c>
      <c r="D8" s="280">
        <v>0</v>
      </c>
      <c r="E8" s="280">
        <v>0</v>
      </c>
      <c r="F8" s="280">
        <v>0</v>
      </c>
      <c r="G8" s="280">
        <v>0</v>
      </c>
      <c r="H8" s="280">
        <v>0</v>
      </c>
      <c r="I8" s="280">
        <v>0</v>
      </c>
      <c r="J8" s="280">
        <v>0</v>
      </c>
      <c r="K8" s="280">
        <v>0</v>
      </c>
      <c r="L8" s="280">
        <v>0</v>
      </c>
      <c r="M8" s="280">
        <v>0</v>
      </c>
      <c r="N8" s="280">
        <v>0</v>
      </c>
      <c r="O8" s="280">
        <v>0</v>
      </c>
      <c r="P8" s="280">
        <v>0</v>
      </c>
      <c r="Q8" s="280">
        <v>1.23</v>
      </c>
      <c r="R8" s="287">
        <f t="shared" si="0"/>
        <v>1.23</v>
      </c>
    </row>
    <row r="9" spans="1:18" s="21" customFormat="1" ht="20.100000000000001" customHeight="1" x14ac:dyDescent="0.25">
      <c r="A9" s="159" t="s">
        <v>164</v>
      </c>
      <c r="B9" s="280">
        <v>0</v>
      </c>
      <c r="C9" s="280">
        <v>0</v>
      </c>
      <c r="D9" s="280">
        <v>0</v>
      </c>
      <c r="E9" s="280">
        <v>0</v>
      </c>
      <c r="F9" s="280">
        <v>0</v>
      </c>
      <c r="G9" s="280">
        <v>0</v>
      </c>
      <c r="H9" s="280">
        <v>0</v>
      </c>
      <c r="I9" s="280">
        <v>31</v>
      </c>
      <c r="J9" s="280">
        <v>35</v>
      </c>
      <c r="K9" s="280">
        <v>72</v>
      </c>
      <c r="L9" s="280">
        <v>1811.9199999999998</v>
      </c>
      <c r="M9" s="280">
        <v>0</v>
      </c>
      <c r="N9" s="280">
        <v>0</v>
      </c>
      <c r="O9" s="280">
        <v>0</v>
      </c>
      <c r="P9" s="280">
        <v>0</v>
      </c>
      <c r="Q9" s="280">
        <v>0</v>
      </c>
      <c r="R9" s="287">
        <f t="shared" si="0"/>
        <v>1949.9199999999998</v>
      </c>
    </row>
    <row r="10" spans="1:18" s="21" customFormat="1" ht="20.100000000000001" customHeight="1" x14ac:dyDescent="0.25">
      <c r="A10" s="159" t="s">
        <v>165</v>
      </c>
      <c r="B10" s="280">
        <v>0</v>
      </c>
      <c r="C10" s="280">
        <v>0</v>
      </c>
      <c r="D10" s="280">
        <v>0</v>
      </c>
      <c r="E10" s="280">
        <v>0</v>
      </c>
      <c r="F10" s="280">
        <v>0</v>
      </c>
      <c r="G10" s="280">
        <v>0</v>
      </c>
      <c r="H10" s="280">
        <v>0</v>
      </c>
      <c r="I10" s="280">
        <v>0</v>
      </c>
      <c r="J10" s="280">
        <v>99</v>
      </c>
      <c r="K10" s="280">
        <v>73</v>
      </c>
      <c r="L10" s="280">
        <v>5</v>
      </c>
      <c r="M10" s="280">
        <v>0</v>
      </c>
      <c r="N10" s="280">
        <v>0</v>
      </c>
      <c r="O10" s="280">
        <v>0</v>
      </c>
      <c r="P10" s="280">
        <v>0</v>
      </c>
      <c r="Q10" s="280">
        <v>0</v>
      </c>
      <c r="R10" s="287">
        <f t="shared" si="0"/>
        <v>177</v>
      </c>
    </row>
    <row r="11" spans="1:18" s="21" customFormat="1" ht="20.100000000000001" customHeight="1" x14ac:dyDescent="0.25">
      <c r="A11" s="159" t="s">
        <v>166</v>
      </c>
      <c r="B11" s="280">
        <v>0</v>
      </c>
      <c r="C11" s="280">
        <v>0</v>
      </c>
      <c r="D11" s="280">
        <v>0</v>
      </c>
      <c r="E11" s="280">
        <v>0</v>
      </c>
      <c r="F11" s="280">
        <v>0</v>
      </c>
      <c r="G11" s="280">
        <v>101.57000000000001</v>
      </c>
      <c r="H11" s="280">
        <v>0</v>
      </c>
      <c r="I11" s="280">
        <v>0</v>
      </c>
      <c r="J11" s="280">
        <v>0</v>
      </c>
      <c r="K11" s="280">
        <v>0</v>
      </c>
      <c r="L11" s="280">
        <v>0</v>
      </c>
      <c r="M11" s="280">
        <v>0</v>
      </c>
      <c r="N11" s="280">
        <v>0</v>
      </c>
      <c r="O11" s="280">
        <v>0</v>
      </c>
      <c r="P11" s="280">
        <v>0</v>
      </c>
      <c r="Q11" s="280">
        <v>0</v>
      </c>
      <c r="R11" s="287">
        <f t="shared" si="0"/>
        <v>101.57000000000001</v>
      </c>
    </row>
    <row r="12" spans="1:18" s="21" customFormat="1" ht="20.100000000000001" customHeight="1" x14ac:dyDescent="0.25">
      <c r="A12" s="159" t="s">
        <v>167</v>
      </c>
      <c r="B12" s="280">
        <v>0</v>
      </c>
      <c r="C12" s="280">
        <v>0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280">
        <v>0</v>
      </c>
      <c r="O12" s="280">
        <v>0</v>
      </c>
      <c r="P12" s="280">
        <v>0</v>
      </c>
      <c r="Q12" s="280">
        <v>0</v>
      </c>
      <c r="R12" s="287">
        <f t="shared" si="0"/>
        <v>0</v>
      </c>
    </row>
    <row r="13" spans="1:18" s="21" customFormat="1" ht="20.100000000000001" customHeight="1" x14ac:dyDescent="0.25">
      <c r="A13" s="159" t="s">
        <v>168</v>
      </c>
      <c r="B13" s="280">
        <v>0</v>
      </c>
      <c r="C13" s="280">
        <v>0</v>
      </c>
      <c r="D13" s="280">
        <v>0</v>
      </c>
      <c r="E13" s="280">
        <v>0</v>
      </c>
      <c r="F13" s="280">
        <v>0</v>
      </c>
      <c r="G13" s="280">
        <v>13.25</v>
      </c>
      <c r="H13" s="280">
        <v>0</v>
      </c>
      <c r="I13" s="280">
        <v>0</v>
      </c>
      <c r="J13" s="280">
        <v>0</v>
      </c>
      <c r="K13" s="280">
        <v>553.24</v>
      </c>
      <c r="L13" s="280">
        <v>0</v>
      </c>
      <c r="M13" s="280">
        <v>0</v>
      </c>
      <c r="N13" s="280">
        <v>0</v>
      </c>
      <c r="O13" s="280">
        <v>0</v>
      </c>
      <c r="P13" s="280">
        <v>0</v>
      </c>
      <c r="Q13" s="280">
        <v>0</v>
      </c>
      <c r="R13" s="287">
        <f t="shared" si="0"/>
        <v>566.49</v>
      </c>
    </row>
    <row r="14" spans="1:18" s="21" customFormat="1" ht="20.100000000000001" customHeight="1" x14ac:dyDescent="0.25">
      <c r="A14" s="159" t="s">
        <v>169</v>
      </c>
      <c r="B14" s="280">
        <v>10085.949999999999</v>
      </c>
      <c r="C14" s="280">
        <v>24207.05</v>
      </c>
      <c r="D14" s="280">
        <v>131471.33000000005</v>
      </c>
      <c r="E14" s="280">
        <v>69116.490000000005</v>
      </c>
      <c r="F14" s="280">
        <v>71540.14</v>
      </c>
      <c r="G14" s="280">
        <v>130553.53999999994</v>
      </c>
      <c r="H14" s="280">
        <v>55337.270000000011</v>
      </c>
      <c r="I14" s="280">
        <v>79674.300000000032</v>
      </c>
      <c r="J14" s="280">
        <v>55219.480000000018</v>
      </c>
      <c r="K14" s="280">
        <v>112702.48000000003</v>
      </c>
      <c r="L14" s="280">
        <v>65660.889999999985</v>
      </c>
      <c r="M14" s="280">
        <v>21980.600000000013</v>
      </c>
      <c r="N14" s="280">
        <v>68157.949999999968</v>
      </c>
      <c r="O14" s="280">
        <v>2972.8500000000008</v>
      </c>
      <c r="P14" s="280">
        <v>9792.6699999999983</v>
      </c>
      <c r="Q14" s="280">
        <v>402913.64000000031</v>
      </c>
      <c r="R14" s="287">
        <f t="shared" si="0"/>
        <v>1311386.6300000004</v>
      </c>
    </row>
    <row r="15" spans="1:18" s="21" customFormat="1" ht="20.100000000000001" customHeight="1" x14ac:dyDescent="0.25">
      <c r="A15" s="159" t="s">
        <v>304</v>
      </c>
      <c r="B15" s="280">
        <v>3826.0600000000004</v>
      </c>
      <c r="C15" s="280">
        <v>34326.30000000001</v>
      </c>
      <c r="D15" s="280">
        <v>113214.59999999999</v>
      </c>
      <c r="E15" s="280">
        <v>39932.9</v>
      </c>
      <c r="F15" s="280">
        <v>25608.77</v>
      </c>
      <c r="G15" s="280">
        <v>39690.530000000013</v>
      </c>
      <c r="H15" s="280">
        <v>26379.270000000008</v>
      </c>
      <c r="I15" s="280">
        <v>49755.450000000004</v>
      </c>
      <c r="J15" s="280">
        <v>21070.86</v>
      </c>
      <c r="K15" s="280">
        <v>99786.499999999971</v>
      </c>
      <c r="L15" s="280">
        <v>47231.409999999996</v>
      </c>
      <c r="M15" s="280">
        <v>24341.180000000004</v>
      </c>
      <c r="N15" s="280">
        <v>44361.099999999984</v>
      </c>
      <c r="O15" s="280">
        <v>1795.98</v>
      </c>
      <c r="P15" s="280">
        <v>5349.28</v>
      </c>
      <c r="Q15" s="280">
        <v>0</v>
      </c>
      <c r="R15" s="287">
        <f t="shared" si="0"/>
        <v>576670.18999999994</v>
      </c>
    </row>
    <row r="16" spans="1:18" s="21" customFormat="1" ht="20.100000000000001" customHeight="1" x14ac:dyDescent="0.25">
      <c r="A16" s="159" t="s">
        <v>305</v>
      </c>
      <c r="B16" s="280">
        <v>0</v>
      </c>
      <c r="C16" s="280">
        <v>0</v>
      </c>
      <c r="D16" s="280">
        <v>0</v>
      </c>
      <c r="E16" s="280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0</v>
      </c>
      <c r="M16" s="280">
        <v>0</v>
      </c>
      <c r="N16" s="280">
        <v>0</v>
      </c>
      <c r="O16" s="280">
        <v>0</v>
      </c>
      <c r="P16" s="280">
        <v>0</v>
      </c>
      <c r="Q16" s="280">
        <v>0</v>
      </c>
      <c r="R16" s="287">
        <f t="shared" si="0"/>
        <v>0</v>
      </c>
    </row>
    <row r="17" spans="1:18" s="21" customFormat="1" ht="20.100000000000001" customHeight="1" x14ac:dyDescent="0.25">
      <c r="A17" s="159" t="s">
        <v>175</v>
      </c>
      <c r="B17" s="280">
        <v>0</v>
      </c>
      <c r="C17" s="280">
        <v>687.93999999999994</v>
      </c>
      <c r="D17" s="280">
        <v>0</v>
      </c>
      <c r="E17" s="280">
        <v>350.23</v>
      </c>
      <c r="F17" s="280">
        <v>0</v>
      </c>
      <c r="G17" s="280">
        <v>151.25</v>
      </c>
      <c r="H17" s="280">
        <v>67.900000000000006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439.36999999999995</v>
      </c>
      <c r="R17" s="287">
        <f t="shared" si="0"/>
        <v>1696.69</v>
      </c>
    </row>
    <row r="18" spans="1:18" s="21" customFormat="1" ht="20.100000000000001" customHeight="1" x14ac:dyDescent="0.25">
      <c r="A18" s="176" t="s">
        <v>387</v>
      </c>
      <c r="B18" s="280">
        <v>0</v>
      </c>
      <c r="C18" s="280">
        <v>0</v>
      </c>
      <c r="D18" s="280">
        <v>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7">
        <f t="shared" si="0"/>
        <v>0</v>
      </c>
    </row>
    <row r="19" spans="1:18" s="21" customFormat="1" ht="20.100000000000001" customHeight="1" x14ac:dyDescent="0.25">
      <c r="A19" s="197" t="s">
        <v>22</v>
      </c>
      <c r="B19" s="288">
        <f>SUM(B5:B18)</f>
        <v>13912.009999999998</v>
      </c>
      <c r="C19" s="288">
        <f t="shared" ref="C19:Q19" si="1">SUM(C5:C18)</f>
        <v>59226.260000000009</v>
      </c>
      <c r="D19" s="288">
        <f t="shared" si="1"/>
        <v>244737.09000000003</v>
      </c>
      <c r="E19" s="288">
        <f t="shared" si="1"/>
        <v>109424.25000000001</v>
      </c>
      <c r="F19" s="288">
        <f t="shared" si="1"/>
        <v>97149.98000000001</v>
      </c>
      <c r="G19" s="288">
        <f t="shared" si="1"/>
        <v>170574.43999999994</v>
      </c>
      <c r="H19" s="288">
        <f t="shared" si="1"/>
        <v>81784.440000000017</v>
      </c>
      <c r="I19" s="288">
        <f t="shared" si="1"/>
        <v>129503.75000000003</v>
      </c>
      <c r="J19" s="288">
        <f t="shared" si="1"/>
        <v>78537.770000000019</v>
      </c>
      <c r="K19" s="288">
        <f t="shared" si="1"/>
        <v>215222.47999999998</v>
      </c>
      <c r="L19" s="288">
        <f t="shared" si="1"/>
        <v>115239.31999999998</v>
      </c>
      <c r="M19" s="288">
        <f t="shared" si="1"/>
        <v>46529.780000000013</v>
      </c>
      <c r="N19" s="288">
        <f t="shared" si="1"/>
        <v>112527.36999999997</v>
      </c>
      <c r="O19" s="288">
        <f t="shared" si="1"/>
        <v>4771.1400000000012</v>
      </c>
      <c r="P19" s="288">
        <f t="shared" si="1"/>
        <v>15155.55</v>
      </c>
      <c r="Q19" s="288">
        <f t="shared" si="1"/>
        <v>404227.24000000028</v>
      </c>
      <c r="R19" s="287">
        <f t="shared" si="0"/>
        <v>1898522.8700000003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1" spans="1:18" ht="1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12"/>
    </row>
    <row r="22" spans="1:18" ht="15" customHeight="1" x14ac:dyDescent="0.25">
      <c r="A22" s="122" t="s">
        <v>103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12"/>
    </row>
    <row r="23" spans="1:18" ht="15" customHeigh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pageMargins left="0.7" right="0.7" top="0.75" bottom="0.75" header="0.3" footer="0.3"/>
  <pageSetup paperSize="14" scale="5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R38"/>
  <sheetViews>
    <sheetView zoomScale="95" zoomScaleNormal="95" workbookViewId="0">
      <selection activeCell="L28" sqref="L28"/>
    </sheetView>
  </sheetViews>
  <sheetFormatPr baseColWidth="10" defaultColWidth="11.42578125" defaultRowHeight="13.5" x14ac:dyDescent="0.25"/>
  <cols>
    <col min="1" max="1" width="31.42578125" style="8" customWidth="1"/>
    <col min="2" max="2" width="14.7109375" style="8" customWidth="1"/>
    <col min="3" max="3" width="12.85546875" style="8" customWidth="1"/>
    <col min="4" max="4" width="14.85546875" style="8" customWidth="1"/>
    <col min="5" max="5" width="12.85546875" style="8" customWidth="1"/>
    <col min="6" max="6" width="13.28515625" style="8" customWidth="1"/>
    <col min="7" max="7" width="13.5703125" style="8" customWidth="1"/>
    <col min="8" max="8" width="16.28515625" style="8" customWidth="1"/>
    <col min="9" max="10" width="11.85546875" style="8" customWidth="1"/>
    <col min="11" max="11" width="11.28515625" style="8" customWidth="1"/>
    <col min="12" max="13" width="13.28515625" style="8" customWidth="1"/>
    <col min="14" max="14" width="13" style="8" customWidth="1"/>
    <col min="15" max="15" width="20.140625" style="8" customWidth="1"/>
    <col min="16" max="16" width="16.5703125" style="8" customWidth="1"/>
    <col min="17" max="17" width="17.140625" style="8" customWidth="1"/>
    <col min="18" max="18" width="14.7109375" style="171" customWidth="1"/>
    <col min="19" max="16384" width="11.42578125" style="8"/>
  </cols>
  <sheetData>
    <row r="1" spans="1:18" ht="13.5" customHeight="1" x14ac:dyDescent="0.25">
      <c r="A1" s="65" t="s">
        <v>480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56" t="s">
        <v>101</v>
      </c>
      <c r="B4" s="154" t="s">
        <v>189</v>
      </c>
      <c r="C4" s="154" t="s">
        <v>190</v>
      </c>
      <c r="D4" s="154" t="s">
        <v>191</v>
      </c>
      <c r="E4" s="154" t="s">
        <v>192</v>
      </c>
      <c r="F4" s="154" t="s">
        <v>193</v>
      </c>
      <c r="G4" s="154" t="s">
        <v>194</v>
      </c>
      <c r="H4" s="154" t="s">
        <v>195</v>
      </c>
      <c r="I4" s="154" t="s">
        <v>196</v>
      </c>
      <c r="J4" s="154" t="s">
        <v>394</v>
      </c>
      <c r="K4" s="154" t="s">
        <v>197</v>
      </c>
      <c r="L4" s="154" t="s">
        <v>198</v>
      </c>
      <c r="M4" s="154" t="s">
        <v>199</v>
      </c>
      <c r="N4" s="154" t="s">
        <v>200</v>
      </c>
      <c r="O4" s="154" t="s">
        <v>201</v>
      </c>
      <c r="P4" s="154" t="s">
        <v>202</v>
      </c>
      <c r="Q4" s="154" t="s">
        <v>35</v>
      </c>
      <c r="R4" s="172" t="s">
        <v>22</v>
      </c>
    </row>
    <row r="5" spans="1:18" ht="20.100000000000001" customHeight="1" x14ac:dyDescent="0.25">
      <c r="A5" s="159" t="s">
        <v>161</v>
      </c>
      <c r="B5" s="280">
        <v>0</v>
      </c>
      <c r="C5" s="280">
        <v>0</v>
      </c>
      <c r="D5" s="280">
        <v>0</v>
      </c>
      <c r="E5" s="280">
        <v>0</v>
      </c>
      <c r="F5" s="280">
        <v>0</v>
      </c>
      <c r="G5" s="280">
        <v>0</v>
      </c>
      <c r="H5" s="280">
        <v>0</v>
      </c>
      <c r="I5" s="280">
        <v>0</v>
      </c>
      <c r="J5" s="280">
        <v>0</v>
      </c>
      <c r="K5" s="280">
        <v>0</v>
      </c>
      <c r="L5" s="280">
        <v>0</v>
      </c>
      <c r="M5" s="280">
        <v>0</v>
      </c>
      <c r="N5" s="280">
        <v>0</v>
      </c>
      <c r="O5" s="280">
        <v>0</v>
      </c>
      <c r="P5" s="280">
        <v>0</v>
      </c>
      <c r="Q5" s="280">
        <v>0</v>
      </c>
      <c r="R5" s="287">
        <f>SUM(B5:Q5)</f>
        <v>0</v>
      </c>
    </row>
    <row r="6" spans="1:18" ht="20.100000000000001" customHeight="1" x14ac:dyDescent="0.25">
      <c r="A6" s="159" t="s">
        <v>162</v>
      </c>
      <c r="B6" s="280">
        <v>0</v>
      </c>
      <c r="C6" s="280">
        <v>0</v>
      </c>
      <c r="D6" s="280">
        <v>0</v>
      </c>
      <c r="E6" s="280">
        <v>0</v>
      </c>
      <c r="F6" s="280">
        <v>0</v>
      </c>
      <c r="G6" s="280">
        <v>0</v>
      </c>
      <c r="H6" s="280">
        <v>0</v>
      </c>
      <c r="I6" s="280">
        <v>0</v>
      </c>
      <c r="J6" s="280">
        <v>0</v>
      </c>
      <c r="K6" s="280">
        <v>0</v>
      </c>
      <c r="L6" s="280">
        <v>0</v>
      </c>
      <c r="M6" s="280">
        <v>0</v>
      </c>
      <c r="N6" s="280">
        <v>0</v>
      </c>
      <c r="O6" s="280">
        <v>0</v>
      </c>
      <c r="P6" s="280">
        <v>0</v>
      </c>
      <c r="Q6" s="280">
        <v>7</v>
      </c>
      <c r="R6" s="287">
        <f t="shared" ref="R6:R19" si="0">SUM(B6:Q6)</f>
        <v>7</v>
      </c>
    </row>
    <row r="7" spans="1:18" ht="20.100000000000001" customHeight="1" x14ac:dyDescent="0.25">
      <c r="A7" s="159" t="s">
        <v>163</v>
      </c>
      <c r="B7" s="280">
        <v>0</v>
      </c>
      <c r="C7" s="280">
        <v>0</v>
      </c>
      <c r="D7" s="280">
        <v>0</v>
      </c>
      <c r="E7" s="280">
        <v>0</v>
      </c>
      <c r="F7" s="280">
        <v>0</v>
      </c>
      <c r="G7" s="280">
        <v>0</v>
      </c>
      <c r="H7" s="280">
        <v>0</v>
      </c>
      <c r="I7" s="280">
        <v>0</v>
      </c>
      <c r="J7" s="280">
        <v>0</v>
      </c>
      <c r="K7" s="280">
        <v>0</v>
      </c>
      <c r="L7" s="280">
        <v>0</v>
      </c>
      <c r="M7" s="280">
        <v>0</v>
      </c>
      <c r="N7" s="280">
        <v>0</v>
      </c>
      <c r="O7" s="280">
        <v>0</v>
      </c>
      <c r="P7" s="280">
        <v>0</v>
      </c>
      <c r="Q7" s="280">
        <v>0</v>
      </c>
      <c r="R7" s="287">
        <f t="shared" si="0"/>
        <v>0</v>
      </c>
    </row>
    <row r="8" spans="1:18" ht="20.100000000000001" customHeight="1" x14ac:dyDescent="0.25">
      <c r="A8" s="159" t="s">
        <v>184</v>
      </c>
      <c r="B8" s="280">
        <v>3.04</v>
      </c>
      <c r="C8" s="280">
        <v>50.26</v>
      </c>
      <c r="D8" s="280">
        <v>10.23</v>
      </c>
      <c r="E8" s="280">
        <v>27.399999999999995</v>
      </c>
      <c r="F8" s="280">
        <v>40</v>
      </c>
      <c r="G8" s="280">
        <v>206</v>
      </c>
      <c r="H8" s="280">
        <v>43</v>
      </c>
      <c r="I8" s="280">
        <v>87.3</v>
      </c>
      <c r="J8" s="280">
        <v>0</v>
      </c>
      <c r="K8" s="280">
        <v>241.56</v>
      </c>
      <c r="L8" s="280">
        <v>272.95</v>
      </c>
      <c r="M8" s="280">
        <v>56</v>
      </c>
      <c r="N8" s="280">
        <v>1093.43</v>
      </c>
      <c r="O8" s="280">
        <v>0</v>
      </c>
      <c r="P8" s="280">
        <v>0</v>
      </c>
      <c r="Q8" s="280">
        <v>1400.22</v>
      </c>
      <c r="R8" s="287">
        <f t="shared" si="0"/>
        <v>3531.3900000000003</v>
      </c>
    </row>
    <row r="9" spans="1:18" ht="20.100000000000001" customHeight="1" x14ac:dyDescent="0.25">
      <c r="A9" s="159" t="s">
        <v>164</v>
      </c>
      <c r="B9" s="280">
        <v>10048.51</v>
      </c>
      <c r="C9" s="280">
        <v>22228.239999999998</v>
      </c>
      <c r="D9" s="280">
        <v>54452.330000000009</v>
      </c>
      <c r="E9" s="280">
        <v>641.1400000000001</v>
      </c>
      <c r="F9" s="280">
        <v>4653.8</v>
      </c>
      <c r="G9" s="280">
        <v>225</v>
      </c>
      <c r="H9" s="280">
        <v>34</v>
      </c>
      <c r="I9" s="280">
        <v>75</v>
      </c>
      <c r="J9" s="280">
        <v>0</v>
      </c>
      <c r="K9" s="280">
        <v>11206.380000000001</v>
      </c>
      <c r="L9" s="280">
        <v>2380.62</v>
      </c>
      <c r="M9" s="280">
        <v>40</v>
      </c>
      <c r="N9" s="280">
        <v>27443.400000000005</v>
      </c>
      <c r="O9" s="280">
        <v>0</v>
      </c>
      <c r="P9" s="280">
        <v>23390.45</v>
      </c>
      <c r="Q9" s="280">
        <v>1178144.42</v>
      </c>
      <c r="R9" s="287">
        <f t="shared" si="0"/>
        <v>1334963.29</v>
      </c>
    </row>
    <row r="10" spans="1:18" ht="20.100000000000001" customHeight="1" x14ac:dyDescent="0.25">
      <c r="A10" s="159" t="s">
        <v>165</v>
      </c>
      <c r="B10" s="280">
        <v>0</v>
      </c>
      <c r="C10" s="280">
        <v>0</v>
      </c>
      <c r="D10" s="280">
        <v>0</v>
      </c>
      <c r="E10" s="280">
        <v>0</v>
      </c>
      <c r="F10" s="280">
        <v>0</v>
      </c>
      <c r="G10" s="280">
        <v>0</v>
      </c>
      <c r="H10" s="280">
        <v>0</v>
      </c>
      <c r="I10" s="280">
        <v>0</v>
      </c>
      <c r="J10" s="280">
        <v>0</v>
      </c>
      <c r="K10" s="280">
        <v>0</v>
      </c>
      <c r="L10" s="280">
        <v>0</v>
      </c>
      <c r="M10" s="280">
        <v>0</v>
      </c>
      <c r="N10" s="280">
        <v>0</v>
      </c>
      <c r="O10" s="280">
        <v>0</v>
      </c>
      <c r="P10" s="280">
        <v>0</v>
      </c>
      <c r="Q10" s="280">
        <v>0</v>
      </c>
      <c r="R10" s="287">
        <f t="shared" si="0"/>
        <v>0</v>
      </c>
    </row>
    <row r="11" spans="1:18" ht="20.100000000000001" customHeight="1" x14ac:dyDescent="0.25">
      <c r="A11" s="159" t="s">
        <v>166</v>
      </c>
      <c r="B11" s="280">
        <v>0</v>
      </c>
      <c r="C11" s="280">
        <v>0</v>
      </c>
      <c r="D11" s="280">
        <v>2130.6999999999998</v>
      </c>
      <c r="E11" s="280">
        <v>0</v>
      </c>
      <c r="F11" s="280">
        <v>0</v>
      </c>
      <c r="G11" s="280">
        <v>42753.599999999999</v>
      </c>
      <c r="H11" s="280">
        <v>0</v>
      </c>
      <c r="I11" s="280">
        <v>0</v>
      </c>
      <c r="J11" s="280">
        <v>0</v>
      </c>
      <c r="K11" s="280">
        <v>10798.5</v>
      </c>
      <c r="L11" s="280">
        <v>0</v>
      </c>
      <c r="M11" s="280">
        <v>0</v>
      </c>
      <c r="N11" s="280">
        <v>0</v>
      </c>
      <c r="O11" s="280">
        <v>0</v>
      </c>
      <c r="P11" s="280">
        <v>16098.75</v>
      </c>
      <c r="Q11" s="280">
        <v>0</v>
      </c>
      <c r="R11" s="287">
        <f t="shared" si="0"/>
        <v>71781.549999999988</v>
      </c>
    </row>
    <row r="12" spans="1:18" ht="20.100000000000001" customHeight="1" x14ac:dyDescent="0.25">
      <c r="A12" s="159" t="s">
        <v>167</v>
      </c>
      <c r="B12" s="280">
        <v>0</v>
      </c>
      <c r="C12" s="280">
        <v>0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280">
        <v>0</v>
      </c>
      <c r="O12" s="280">
        <v>0</v>
      </c>
      <c r="P12" s="280">
        <v>0</v>
      </c>
      <c r="Q12" s="280">
        <v>0</v>
      </c>
      <c r="R12" s="287">
        <f t="shared" si="0"/>
        <v>0</v>
      </c>
    </row>
    <row r="13" spans="1:18" ht="20.100000000000001" customHeight="1" x14ac:dyDescent="0.25">
      <c r="A13" s="159" t="s">
        <v>168</v>
      </c>
      <c r="B13" s="280">
        <v>0</v>
      </c>
      <c r="C13" s="280">
        <v>0</v>
      </c>
      <c r="D13" s="280">
        <v>0</v>
      </c>
      <c r="E13" s="280">
        <v>0</v>
      </c>
      <c r="F13" s="280">
        <v>0</v>
      </c>
      <c r="G13" s="280">
        <v>0</v>
      </c>
      <c r="H13" s="280">
        <v>0</v>
      </c>
      <c r="I13" s="280">
        <v>0</v>
      </c>
      <c r="J13" s="280">
        <v>0</v>
      </c>
      <c r="K13" s="280">
        <v>0</v>
      </c>
      <c r="L13" s="280">
        <v>0</v>
      </c>
      <c r="M13" s="280">
        <v>0</v>
      </c>
      <c r="N13" s="280">
        <v>0</v>
      </c>
      <c r="O13" s="280">
        <v>0</v>
      </c>
      <c r="P13" s="280">
        <v>0</v>
      </c>
      <c r="Q13" s="280">
        <v>0</v>
      </c>
      <c r="R13" s="287">
        <f t="shared" si="0"/>
        <v>0</v>
      </c>
    </row>
    <row r="14" spans="1:18" ht="20.100000000000001" customHeight="1" x14ac:dyDescent="0.25">
      <c r="A14" s="115" t="s">
        <v>169</v>
      </c>
      <c r="B14" s="280">
        <v>0</v>
      </c>
      <c r="C14" s="280">
        <v>0</v>
      </c>
      <c r="D14" s="280">
        <v>1054.6299999999999</v>
      </c>
      <c r="E14" s="280">
        <v>0</v>
      </c>
      <c r="F14" s="280">
        <v>163</v>
      </c>
      <c r="G14" s="280">
        <v>24604.219999999994</v>
      </c>
      <c r="H14" s="280">
        <v>259.45</v>
      </c>
      <c r="I14" s="280">
        <v>0</v>
      </c>
      <c r="J14" s="280">
        <v>0</v>
      </c>
      <c r="K14" s="280">
        <v>564.36</v>
      </c>
      <c r="L14" s="280">
        <v>0</v>
      </c>
      <c r="M14" s="280">
        <v>0</v>
      </c>
      <c r="N14" s="280">
        <v>0</v>
      </c>
      <c r="O14" s="280">
        <v>0</v>
      </c>
      <c r="P14" s="280">
        <v>4921.7299999999996</v>
      </c>
      <c r="Q14" s="280">
        <v>32.64</v>
      </c>
      <c r="R14" s="287">
        <f t="shared" si="0"/>
        <v>31600.029999999995</v>
      </c>
    </row>
    <row r="15" spans="1:18" ht="20.100000000000001" customHeight="1" x14ac:dyDescent="0.25">
      <c r="A15" s="115" t="s">
        <v>304</v>
      </c>
      <c r="B15" s="280">
        <v>311.83</v>
      </c>
      <c r="C15" s="280">
        <v>897.77</v>
      </c>
      <c r="D15" s="280">
        <v>2710.12</v>
      </c>
      <c r="E15" s="280">
        <v>2792.1800000000003</v>
      </c>
      <c r="F15" s="280">
        <v>15</v>
      </c>
      <c r="G15" s="280">
        <v>847.36</v>
      </c>
      <c r="H15" s="280">
        <v>298.97000000000003</v>
      </c>
      <c r="I15" s="280">
        <v>0</v>
      </c>
      <c r="J15" s="280">
        <v>0</v>
      </c>
      <c r="K15" s="280">
        <v>6783.44</v>
      </c>
      <c r="L15" s="280">
        <v>0</v>
      </c>
      <c r="M15" s="280">
        <v>124</v>
      </c>
      <c r="N15" s="280">
        <v>23376.519999999993</v>
      </c>
      <c r="O15" s="280">
        <v>1579.17</v>
      </c>
      <c r="P15" s="280">
        <v>6329</v>
      </c>
      <c r="Q15" s="280">
        <v>0</v>
      </c>
      <c r="R15" s="287">
        <f t="shared" si="0"/>
        <v>46065.359999999986</v>
      </c>
    </row>
    <row r="16" spans="1:18" ht="20.100000000000001" customHeight="1" x14ac:dyDescent="0.25">
      <c r="A16" s="115" t="s">
        <v>305</v>
      </c>
      <c r="B16" s="280">
        <v>0</v>
      </c>
      <c r="C16" s="280">
        <v>0</v>
      </c>
      <c r="D16" s="280">
        <v>0</v>
      </c>
      <c r="E16" s="280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0</v>
      </c>
      <c r="M16" s="280">
        <v>0</v>
      </c>
      <c r="N16" s="280">
        <v>0</v>
      </c>
      <c r="O16" s="280">
        <v>0</v>
      </c>
      <c r="P16" s="280">
        <v>0</v>
      </c>
      <c r="Q16" s="280">
        <v>0</v>
      </c>
      <c r="R16" s="287">
        <f t="shared" si="0"/>
        <v>0</v>
      </c>
    </row>
    <row r="17" spans="1:18" ht="20.100000000000001" customHeight="1" x14ac:dyDescent="0.25">
      <c r="A17" s="159" t="s">
        <v>175</v>
      </c>
      <c r="B17" s="280">
        <v>0</v>
      </c>
      <c r="C17" s="280">
        <v>0</v>
      </c>
      <c r="D17" s="280">
        <v>0</v>
      </c>
      <c r="E17" s="280">
        <v>0</v>
      </c>
      <c r="F17" s="280">
        <v>0</v>
      </c>
      <c r="G17" s="280">
        <v>0</v>
      </c>
      <c r="H17" s="280">
        <v>60.91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0</v>
      </c>
      <c r="R17" s="287">
        <f t="shared" si="0"/>
        <v>60.91</v>
      </c>
    </row>
    <row r="18" spans="1:18" ht="20.100000000000001" customHeight="1" x14ac:dyDescent="0.25">
      <c r="A18" s="176" t="s">
        <v>387</v>
      </c>
      <c r="B18" s="280">
        <v>0</v>
      </c>
      <c r="C18" s="280">
        <v>0</v>
      </c>
      <c r="D18" s="280">
        <v>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7">
        <f t="shared" si="0"/>
        <v>0</v>
      </c>
    </row>
    <row r="19" spans="1:18" ht="20.100000000000001" customHeight="1" x14ac:dyDescent="0.25">
      <c r="A19" s="197" t="s">
        <v>22</v>
      </c>
      <c r="B19" s="289">
        <f>SUM(B5:B18)</f>
        <v>10363.380000000001</v>
      </c>
      <c r="C19" s="289">
        <f t="shared" ref="C19:Q19" si="1">SUM(C5:C18)</f>
        <v>23176.269999999997</v>
      </c>
      <c r="D19" s="289">
        <f t="shared" si="1"/>
        <v>60358.010000000009</v>
      </c>
      <c r="E19" s="289">
        <f t="shared" si="1"/>
        <v>3460.7200000000003</v>
      </c>
      <c r="F19" s="289">
        <f t="shared" si="1"/>
        <v>4871.8</v>
      </c>
      <c r="G19" s="289">
        <f t="shared" si="1"/>
        <v>68636.179999999993</v>
      </c>
      <c r="H19" s="289">
        <f t="shared" si="1"/>
        <v>696.33</v>
      </c>
      <c r="I19" s="289">
        <f t="shared" si="1"/>
        <v>162.30000000000001</v>
      </c>
      <c r="J19" s="289">
        <f t="shared" si="1"/>
        <v>0</v>
      </c>
      <c r="K19" s="289">
        <f t="shared" si="1"/>
        <v>29594.240000000002</v>
      </c>
      <c r="L19" s="289">
        <f t="shared" si="1"/>
        <v>2653.5699999999997</v>
      </c>
      <c r="M19" s="289">
        <f t="shared" si="1"/>
        <v>220</v>
      </c>
      <c r="N19" s="289">
        <f t="shared" si="1"/>
        <v>51913.35</v>
      </c>
      <c r="O19" s="289">
        <f t="shared" si="1"/>
        <v>1579.17</v>
      </c>
      <c r="P19" s="289">
        <f t="shared" si="1"/>
        <v>50739.929999999993</v>
      </c>
      <c r="Q19" s="289">
        <f t="shared" si="1"/>
        <v>1179584.2799999998</v>
      </c>
      <c r="R19" s="287">
        <f t="shared" si="0"/>
        <v>1488009.5299999998</v>
      </c>
    </row>
    <row r="20" spans="1:18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12"/>
    </row>
    <row r="23" spans="1:18" x14ac:dyDescent="0.25">
      <c r="R23" s="8"/>
    </row>
    <row r="24" spans="1:18" x14ac:dyDescent="0.25">
      <c r="R24" s="8"/>
    </row>
    <row r="25" spans="1:18" x14ac:dyDescent="0.25">
      <c r="R25" s="8"/>
    </row>
    <row r="26" spans="1:18" x14ac:dyDescent="0.25">
      <c r="R26" s="8"/>
    </row>
    <row r="27" spans="1:18" x14ac:dyDescent="0.25">
      <c r="R27" s="8"/>
    </row>
    <row r="28" spans="1:18" x14ac:dyDescent="0.25">
      <c r="R28" s="8"/>
    </row>
    <row r="29" spans="1:18" x14ac:dyDescent="0.25">
      <c r="R29" s="8"/>
    </row>
    <row r="30" spans="1:18" x14ac:dyDescent="0.25">
      <c r="R30" s="8"/>
    </row>
    <row r="31" spans="1:18" x14ac:dyDescent="0.25">
      <c r="O31" s="374"/>
      <c r="P31" s="374"/>
      <c r="R31" s="8"/>
    </row>
    <row r="32" spans="1:18" x14ac:dyDescent="0.25">
      <c r="R32" s="8"/>
    </row>
    <row r="33" spans="17:18" x14ac:dyDescent="0.25">
      <c r="R33" s="8"/>
    </row>
    <row r="34" spans="17:18" x14ac:dyDescent="0.25">
      <c r="R34" s="8"/>
    </row>
    <row r="35" spans="17:18" x14ac:dyDescent="0.25">
      <c r="R35" s="8"/>
    </row>
    <row r="36" spans="17:18" x14ac:dyDescent="0.25">
      <c r="R36" s="8"/>
    </row>
    <row r="37" spans="17:18" x14ac:dyDescent="0.25">
      <c r="R37" s="8"/>
    </row>
    <row r="38" spans="17:18" x14ac:dyDescent="0.25">
      <c r="Q38" s="171"/>
      <c r="R38" s="8"/>
    </row>
  </sheetData>
  <pageMargins left="0.7" right="0.7" top="0.75" bottom="0.75" header="0.3" footer="0.3"/>
  <pageSetup paperSize="14" scale="57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R33"/>
  <sheetViews>
    <sheetView topLeftCell="B1" zoomScale="91" zoomScaleNormal="91" workbookViewId="0">
      <selection activeCell="R18" sqref="R18"/>
    </sheetView>
  </sheetViews>
  <sheetFormatPr baseColWidth="10" defaultColWidth="11.42578125" defaultRowHeight="13.5" x14ac:dyDescent="0.25"/>
  <cols>
    <col min="1" max="1" width="31.42578125" style="8" customWidth="1"/>
    <col min="2" max="2" width="19.5703125" style="8" customWidth="1"/>
    <col min="3" max="3" width="14" style="8" customWidth="1"/>
    <col min="4" max="4" width="16" style="8" customWidth="1"/>
    <col min="5" max="5" width="14.42578125" style="8" customWidth="1"/>
    <col min="6" max="6" width="14.85546875" style="8" customWidth="1"/>
    <col min="7" max="7" width="15.28515625" style="8" customWidth="1"/>
    <col min="8" max="8" width="17.140625" style="8" customWidth="1"/>
    <col min="9" max="9" width="15.28515625" style="8" bestFit="1" customWidth="1"/>
    <col min="10" max="10" width="15.28515625" style="8" customWidth="1"/>
    <col min="11" max="11" width="15.5703125" style="8" bestFit="1" customWidth="1"/>
    <col min="12" max="12" width="15.140625" style="8" customWidth="1"/>
    <col min="13" max="13" width="21.85546875" style="8" customWidth="1"/>
    <col min="14" max="14" width="15.7109375" style="8" bestFit="1" customWidth="1"/>
    <col min="15" max="15" width="16.7109375" style="8" customWidth="1"/>
    <col min="16" max="16" width="15" style="8" customWidth="1"/>
    <col min="17" max="17" width="17.7109375" style="8" customWidth="1"/>
    <col min="18" max="18" width="17" style="8" customWidth="1"/>
    <col min="19" max="16384" width="11.42578125" style="8"/>
  </cols>
  <sheetData>
    <row r="1" spans="1:18" ht="13.5" customHeight="1" x14ac:dyDescent="0.25">
      <c r="A1" s="120" t="s">
        <v>480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22"/>
    </row>
    <row r="2" spans="1:18" ht="13.5" customHeight="1" x14ac:dyDescent="0.25">
      <c r="A2" s="120" t="s">
        <v>213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22"/>
    </row>
    <row r="3" spans="1:18" ht="13.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22"/>
    </row>
    <row r="4" spans="1:18" ht="51" customHeight="1" x14ac:dyDescent="0.25">
      <c r="A4" s="155" t="s">
        <v>101</v>
      </c>
      <c r="B4" s="154" t="s">
        <v>189</v>
      </c>
      <c r="C4" s="154" t="s">
        <v>190</v>
      </c>
      <c r="D4" s="154" t="s">
        <v>191</v>
      </c>
      <c r="E4" s="154" t="s">
        <v>192</v>
      </c>
      <c r="F4" s="154" t="s">
        <v>193</v>
      </c>
      <c r="G4" s="154" t="s">
        <v>194</v>
      </c>
      <c r="H4" s="154" t="s">
        <v>195</v>
      </c>
      <c r="I4" s="154" t="s">
        <v>196</v>
      </c>
      <c r="J4" s="154" t="s">
        <v>394</v>
      </c>
      <c r="K4" s="154" t="s">
        <v>197</v>
      </c>
      <c r="L4" s="154" t="s">
        <v>198</v>
      </c>
      <c r="M4" s="154" t="s">
        <v>199</v>
      </c>
      <c r="N4" s="154" t="s">
        <v>200</v>
      </c>
      <c r="O4" s="154" t="s">
        <v>201</v>
      </c>
      <c r="P4" s="154" t="s">
        <v>202</v>
      </c>
      <c r="Q4" s="154" t="s">
        <v>35</v>
      </c>
      <c r="R4" s="30" t="s">
        <v>22</v>
      </c>
    </row>
    <row r="5" spans="1:18" ht="20.100000000000001" customHeight="1" x14ac:dyDescent="0.25">
      <c r="A5" s="159" t="s">
        <v>161</v>
      </c>
      <c r="B5" s="280">
        <v>24568.75</v>
      </c>
      <c r="C5" s="280">
        <v>34757.309999999983</v>
      </c>
      <c r="D5" s="280">
        <v>81489.73000000004</v>
      </c>
      <c r="E5" s="280">
        <v>54504.700000000004</v>
      </c>
      <c r="F5" s="280">
        <v>138292.34999999995</v>
      </c>
      <c r="G5" s="280">
        <v>347135.16999999987</v>
      </c>
      <c r="H5" s="280">
        <v>177700.77000000011</v>
      </c>
      <c r="I5" s="280">
        <v>179198.25999999986</v>
      </c>
      <c r="J5" s="280">
        <v>75259.799999999959</v>
      </c>
      <c r="K5" s="280">
        <v>258710.42000000033</v>
      </c>
      <c r="L5" s="280">
        <v>162678.19000000006</v>
      </c>
      <c r="M5" s="280">
        <v>61144.63</v>
      </c>
      <c r="N5" s="280">
        <v>156223.41999999987</v>
      </c>
      <c r="O5" s="280">
        <v>22104.78999999999</v>
      </c>
      <c r="P5" s="280">
        <v>34152.019999999997</v>
      </c>
      <c r="Q5" s="280">
        <v>1044829.4100000003</v>
      </c>
      <c r="R5" s="287">
        <f t="shared" ref="R5:R19" si="0">SUM(B5:Q5)</f>
        <v>2852749.72</v>
      </c>
    </row>
    <row r="6" spans="1:18" ht="20.100000000000001" customHeight="1" x14ac:dyDescent="0.25">
      <c r="A6" s="159" t="s">
        <v>162</v>
      </c>
      <c r="B6" s="280">
        <v>11564.77</v>
      </c>
      <c r="C6" s="280">
        <v>32957.44999999999</v>
      </c>
      <c r="D6" s="280">
        <v>75758.539999999994</v>
      </c>
      <c r="E6" s="280">
        <v>33264.15</v>
      </c>
      <c r="F6" s="280">
        <v>96595.129999999932</v>
      </c>
      <c r="G6" s="280">
        <v>161866.65999999995</v>
      </c>
      <c r="H6" s="280">
        <v>76825.350000000006</v>
      </c>
      <c r="I6" s="280">
        <v>105003.64000000009</v>
      </c>
      <c r="J6" s="280">
        <v>47807.850000000013</v>
      </c>
      <c r="K6" s="280">
        <v>121762.69000000003</v>
      </c>
      <c r="L6" s="280">
        <v>78704.850000000049</v>
      </c>
      <c r="M6" s="280">
        <v>42336.630000000005</v>
      </c>
      <c r="N6" s="280">
        <v>93464.599999999991</v>
      </c>
      <c r="O6" s="280">
        <v>9187.08</v>
      </c>
      <c r="P6" s="280">
        <v>8736.94</v>
      </c>
      <c r="Q6" s="280">
        <v>707955.69000000076</v>
      </c>
      <c r="R6" s="287">
        <f t="shared" si="0"/>
        <v>1703792.0200000007</v>
      </c>
    </row>
    <row r="7" spans="1:18" ht="20.100000000000001" customHeight="1" x14ac:dyDescent="0.25">
      <c r="A7" s="159" t="s">
        <v>163</v>
      </c>
      <c r="B7" s="280">
        <v>9262.8200000000015</v>
      </c>
      <c r="C7" s="280">
        <v>12495.939999999997</v>
      </c>
      <c r="D7" s="280">
        <v>21653.609999999986</v>
      </c>
      <c r="E7" s="280">
        <v>12204.020000000008</v>
      </c>
      <c r="F7" s="280">
        <v>30805.619999999981</v>
      </c>
      <c r="G7" s="280">
        <v>58590.599999999991</v>
      </c>
      <c r="H7" s="280">
        <v>37839.43</v>
      </c>
      <c r="I7" s="280">
        <v>29238.960000000017</v>
      </c>
      <c r="J7" s="280">
        <v>14454.860000000004</v>
      </c>
      <c r="K7" s="280">
        <v>44536.119999999988</v>
      </c>
      <c r="L7" s="280">
        <v>41145.499999999985</v>
      </c>
      <c r="M7" s="280">
        <v>12388.13</v>
      </c>
      <c r="N7" s="280">
        <v>39196.099999999933</v>
      </c>
      <c r="O7" s="280">
        <v>3923.9800000000005</v>
      </c>
      <c r="P7" s="280">
        <v>5326.2600000000011</v>
      </c>
      <c r="Q7" s="280">
        <v>213108.70000000033</v>
      </c>
      <c r="R7" s="287">
        <f t="shared" si="0"/>
        <v>586170.65000000026</v>
      </c>
    </row>
    <row r="8" spans="1:18" ht="20.100000000000001" customHeight="1" x14ac:dyDescent="0.25">
      <c r="A8" s="159" t="s">
        <v>184</v>
      </c>
      <c r="B8" s="280">
        <v>0</v>
      </c>
      <c r="C8" s="280">
        <v>0</v>
      </c>
      <c r="D8" s="280">
        <v>0</v>
      </c>
      <c r="E8" s="280">
        <v>0</v>
      </c>
      <c r="F8" s="280">
        <v>0</v>
      </c>
      <c r="G8" s="280">
        <v>0</v>
      </c>
      <c r="H8" s="280">
        <v>0</v>
      </c>
      <c r="I8" s="280">
        <v>0</v>
      </c>
      <c r="J8" s="280">
        <v>0</v>
      </c>
      <c r="K8" s="280">
        <v>0</v>
      </c>
      <c r="L8" s="280">
        <v>0</v>
      </c>
      <c r="M8" s="280">
        <v>0</v>
      </c>
      <c r="N8" s="280">
        <v>0</v>
      </c>
      <c r="O8" s="280">
        <v>0</v>
      </c>
      <c r="P8" s="280">
        <v>0</v>
      </c>
      <c r="Q8" s="280">
        <v>0</v>
      </c>
      <c r="R8" s="287">
        <f t="shared" si="0"/>
        <v>0</v>
      </c>
    </row>
    <row r="9" spans="1:18" ht="20.100000000000001" customHeight="1" x14ac:dyDescent="0.25">
      <c r="A9" s="159" t="s">
        <v>164</v>
      </c>
      <c r="B9" s="280">
        <v>0</v>
      </c>
      <c r="C9" s="280">
        <v>0</v>
      </c>
      <c r="D9" s="280">
        <v>0</v>
      </c>
      <c r="E9" s="280">
        <v>0</v>
      </c>
      <c r="F9" s="280">
        <v>0</v>
      </c>
      <c r="G9" s="280">
        <v>0</v>
      </c>
      <c r="H9" s="280">
        <v>0</v>
      </c>
      <c r="I9" s="280">
        <v>0</v>
      </c>
      <c r="J9" s="280">
        <v>0</v>
      </c>
      <c r="K9" s="280">
        <v>0</v>
      </c>
      <c r="L9" s="280">
        <v>0</v>
      </c>
      <c r="M9" s="280">
        <v>0</v>
      </c>
      <c r="N9" s="280">
        <v>0</v>
      </c>
      <c r="O9" s="280">
        <v>0</v>
      </c>
      <c r="P9" s="280">
        <v>0</v>
      </c>
      <c r="Q9" s="280">
        <v>0</v>
      </c>
      <c r="R9" s="287">
        <f t="shared" si="0"/>
        <v>0</v>
      </c>
    </row>
    <row r="10" spans="1:18" ht="20.100000000000001" customHeight="1" x14ac:dyDescent="0.25">
      <c r="A10" s="159" t="s">
        <v>165</v>
      </c>
      <c r="B10" s="280">
        <v>66.559999999999988</v>
      </c>
      <c r="C10" s="280">
        <v>45.419999999999995</v>
      </c>
      <c r="D10" s="280">
        <v>167.92999999999995</v>
      </c>
      <c r="E10" s="280">
        <v>138.57</v>
      </c>
      <c r="F10" s="280">
        <v>990.49000000000058</v>
      </c>
      <c r="G10" s="280">
        <v>6507.5400000000081</v>
      </c>
      <c r="H10" s="280">
        <v>10569.440000000008</v>
      </c>
      <c r="I10" s="280">
        <v>8000.8300000000027</v>
      </c>
      <c r="J10" s="280">
        <v>3258.3900000000012</v>
      </c>
      <c r="K10" s="280">
        <v>8840.7700000000095</v>
      </c>
      <c r="L10" s="280">
        <v>6666.8100000000031</v>
      </c>
      <c r="M10" s="280">
        <v>2874.7999999999993</v>
      </c>
      <c r="N10" s="280">
        <v>9033.2300000000068</v>
      </c>
      <c r="O10" s="280">
        <v>3640.3199999999997</v>
      </c>
      <c r="P10" s="280">
        <v>0</v>
      </c>
      <c r="Q10" s="280">
        <v>53212.40999999988</v>
      </c>
      <c r="R10" s="287">
        <f t="shared" si="0"/>
        <v>114013.50999999992</v>
      </c>
    </row>
    <row r="11" spans="1:18" ht="20.100000000000001" customHeight="1" x14ac:dyDescent="0.25">
      <c r="A11" s="159" t="s">
        <v>166</v>
      </c>
      <c r="B11" s="280">
        <v>0</v>
      </c>
      <c r="C11" s="280">
        <v>0</v>
      </c>
      <c r="D11" s="280">
        <v>0</v>
      </c>
      <c r="E11" s="280">
        <v>0</v>
      </c>
      <c r="F11" s="280">
        <v>0</v>
      </c>
      <c r="G11" s="280">
        <v>0</v>
      </c>
      <c r="H11" s="280">
        <v>0</v>
      </c>
      <c r="I11" s="280">
        <v>0</v>
      </c>
      <c r="J11" s="280">
        <v>0</v>
      </c>
      <c r="K11" s="280">
        <v>0</v>
      </c>
      <c r="L11" s="280">
        <v>0</v>
      </c>
      <c r="M11" s="280">
        <v>0</v>
      </c>
      <c r="N11" s="280">
        <v>0</v>
      </c>
      <c r="O11" s="280">
        <v>0</v>
      </c>
      <c r="P11" s="280">
        <v>0</v>
      </c>
      <c r="Q11" s="280">
        <v>0</v>
      </c>
      <c r="R11" s="287">
        <f t="shared" si="0"/>
        <v>0</v>
      </c>
    </row>
    <row r="12" spans="1:18" ht="20.100000000000001" customHeight="1" x14ac:dyDescent="0.25">
      <c r="A12" s="159" t="s">
        <v>167</v>
      </c>
      <c r="B12" s="280">
        <v>0</v>
      </c>
      <c r="C12" s="280">
        <v>0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280">
        <v>0</v>
      </c>
      <c r="O12" s="280">
        <v>0</v>
      </c>
      <c r="P12" s="280">
        <v>0</v>
      </c>
      <c r="Q12" s="280">
        <v>0</v>
      </c>
      <c r="R12" s="287">
        <f t="shared" si="0"/>
        <v>0</v>
      </c>
    </row>
    <row r="13" spans="1:18" ht="20.100000000000001" customHeight="1" x14ac:dyDescent="0.25">
      <c r="A13" s="159" t="s">
        <v>168</v>
      </c>
      <c r="B13" s="280">
        <v>0</v>
      </c>
      <c r="C13" s="280">
        <v>0</v>
      </c>
      <c r="D13" s="280">
        <v>0</v>
      </c>
      <c r="E13" s="280">
        <v>0</v>
      </c>
      <c r="F13" s="280">
        <v>0</v>
      </c>
      <c r="G13" s="280">
        <v>0</v>
      </c>
      <c r="H13" s="280">
        <v>0</v>
      </c>
      <c r="I13" s="280">
        <v>0</v>
      </c>
      <c r="J13" s="280">
        <v>0</v>
      </c>
      <c r="K13" s="280">
        <v>0</v>
      </c>
      <c r="L13" s="280">
        <v>0</v>
      </c>
      <c r="M13" s="280">
        <v>0</v>
      </c>
      <c r="N13" s="280">
        <v>0</v>
      </c>
      <c r="O13" s="280">
        <v>0</v>
      </c>
      <c r="P13" s="280">
        <v>0</v>
      </c>
      <c r="Q13" s="280">
        <v>0</v>
      </c>
      <c r="R13" s="287">
        <f t="shared" si="0"/>
        <v>0</v>
      </c>
    </row>
    <row r="14" spans="1:18" ht="20.100000000000001" customHeight="1" x14ac:dyDescent="0.25">
      <c r="A14" s="115" t="s">
        <v>169</v>
      </c>
      <c r="B14" s="280">
        <v>33074.449999999997</v>
      </c>
      <c r="C14" s="280">
        <v>55366.390000000014</v>
      </c>
      <c r="D14" s="280">
        <v>112686.72</v>
      </c>
      <c r="E14" s="280">
        <v>62097.74</v>
      </c>
      <c r="F14" s="280">
        <v>117825.49999999999</v>
      </c>
      <c r="G14" s="280">
        <v>212289.32999999993</v>
      </c>
      <c r="H14" s="280">
        <v>164501.38000000015</v>
      </c>
      <c r="I14" s="280">
        <v>185550.66999999993</v>
      </c>
      <c r="J14" s="280">
        <v>77677.030000000072</v>
      </c>
      <c r="K14" s="280">
        <v>201752.09</v>
      </c>
      <c r="L14" s="280">
        <v>143224.00000000009</v>
      </c>
      <c r="M14" s="280">
        <v>52943.820000000022</v>
      </c>
      <c r="N14" s="280">
        <v>149016.54000000004</v>
      </c>
      <c r="O14" s="280">
        <v>30815.96999999999</v>
      </c>
      <c r="P14" s="280">
        <v>26265.25</v>
      </c>
      <c r="Q14" s="280">
        <v>913630.83999999845</v>
      </c>
      <c r="R14" s="287">
        <f t="shared" si="0"/>
        <v>2538717.7199999988</v>
      </c>
    </row>
    <row r="15" spans="1:18" ht="20.100000000000001" customHeight="1" x14ac:dyDescent="0.25">
      <c r="A15" s="115" t="s">
        <v>304</v>
      </c>
      <c r="B15" s="280">
        <v>14978.82</v>
      </c>
      <c r="C15" s="280">
        <v>39500.660000000011</v>
      </c>
      <c r="D15" s="280">
        <v>81008.650000000009</v>
      </c>
      <c r="E15" s="280">
        <v>54685.24</v>
      </c>
      <c r="F15" s="280">
        <v>76006.029999999926</v>
      </c>
      <c r="G15" s="280">
        <v>113996.55999999998</v>
      </c>
      <c r="H15" s="280">
        <v>75800.940000000031</v>
      </c>
      <c r="I15" s="280">
        <v>128050.99000000015</v>
      </c>
      <c r="J15" s="280">
        <v>54534.13</v>
      </c>
      <c r="K15" s="280">
        <v>86810.670000000027</v>
      </c>
      <c r="L15" s="280">
        <v>109464.9000000001</v>
      </c>
      <c r="M15" s="280">
        <v>49766.80999999999</v>
      </c>
      <c r="N15" s="280">
        <v>130875.20999999995</v>
      </c>
      <c r="O15" s="280">
        <v>14585.580000000004</v>
      </c>
      <c r="P15" s="280">
        <v>26567.49</v>
      </c>
      <c r="Q15" s="280">
        <v>0</v>
      </c>
      <c r="R15" s="287">
        <f t="shared" si="0"/>
        <v>1056632.6800000002</v>
      </c>
    </row>
    <row r="16" spans="1:18" ht="20.100000000000001" customHeight="1" x14ac:dyDescent="0.25">
      <c r="A16" s="115" t="s">
        <v>305</v>
      </c>
      <c r="B16" s="280">
        <v>0</v>
      </c>
      <c r="C16" s="280">
        <v>0</v>
      </c>
      <c r="D16" s="280">
        <v>0</v>
      </c>
      <c r="E16" s="280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0</v>
      </c>
      <c r="M16" s="280">
        <v>0</v>
      </c>
      <c r="N16" s="280">
        <v>0</v>
      </c>
      <c r="O16" s="280">
        <v>0</v>
      </c>
      <c r="P16" s="280">
        <v>0</v>
      </c>
      <c r="Q16" s="280">
        <v>0</v>
      </c>
      <c r="R16" s="287">
        <f t="shared" si="0"/>
        <v>0</v>
      </c>
    </row>
    <row r="17" spans="1:18" ht="20.100000000000001" customHeight="1" x14ac:dyDescent="0.25">
      <c r="A17" s="159" t="s">
        <v>175</v>
      </c>
      <c r="B17" s="280">
        <v>0</v>
      </c>
      <c r="C17" s="280">
        <v>0</v>
      </c>
      <c r="D17" s="280">
        <v>0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0</v>
      </c>
      <c r="R17" s="287">
        <f t="shared" si="0"/>
        <v>0</v>
      </c>
    </row>
    <row r="18" spans="1:18" ht="20.100000000000001" customHeight="1" x14ac:dyDescent="0.25">
      <c r="A18" s="176" t="s">
        <v>387</v>
      </c>
      <c r="B18" s="280">
        <v>0</v>
      </c>
      <c r="C18" s="280">
        <v>0</v>
      </c>
      <c r="D18" s="280">
        <v>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7">
        <f t="shared" si="0"/>
        <v>0</v>
      </c>
    </row>
    <row r="19" spans="1:18" ht="20.100000000000001" customHeight="1" x14ac:dyDescent="0.25">
      <c r="A19" s="197" t="s">
        <v>22</v>
      </c>
      <c r="B19" s="288">
        <f>SUM(B5:B18)</f>
        <v>93516.170000000013</v>
      </c>
      <c r="C19" s="288">
        <f t="shared" ref="C19:Q19" si="1">SUM(C5:C18)</f>
        <v>175123.17</v>
      </c>
      <c r="D19" s="288">
        <f t="shared" si="1"/>
        <v>372765.18000000005</v>
      </c>
      <c r="E19" s="288">
        <f t="shared" si="1"/>
        <v>216894.42</v>
      </c>
      <c r="F19" s="288">
        <f t="shared" si="1"/>
        <v>460515.11999999976</v>
      </c>
      <c r="G19" s="288">
        <f t="shared" si="1"/>
        <v>900385.85999999975</v>
      </c>
      <c r="H19" s="288">
        <f t="shared" si="1"/>
        <v>543237.31000000029</v>
      </c>
      <c r="I19" s="288">
        <f t="shared" si="1"/>
        <v>635043.35000000009</v>
      </c>
      <c r="J19" s="288">
        <f t="shared" si="1"/>
        <v>272992.06000000006</v>
      </c>
      <c r="K19" s="288">
        <f t="shared" si="1"/>
        <v>722412.76000000036</v>
      </c>
      <c r="L19" s="288">
        <f t="shared" si="1"/>
        <v>541884.25000000035</v>
      </c>
      <c r="M19" s="288">
        <f t="shared" si="1"/>
        <v>221454.82000000004</v>
      </c>
      <c r="N19" s="288">
        <f t="shared" si="1"/>
        <v>577809.09999999974</v>
      </c>
      <c r="O19" s="288">
        <f t="shared" si="1"/>
        <v>84257.719999999987</v>
      </c>
      <c r="P19" s="288">
        <f t="shared" si="1"/>
        <v>101047.96</v>
      </c>
      <c r="Q19" s="288">
        <f t="shared" si="1"/>
        <v>2932737.05</v>
      </c>
      <c r="R19" s="287">
        <f t="shared" si="0"/>
        <v>8852076.3000000007</v>
      </c>
    </row>
    <row r="20" spans="1:18" ht="13.5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8" ht="1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8" ht="15" x14ac:dyDescent="0.25">
      <c r="A22" s="484"/>
      <c r="B22" s="485"/>
      <c r="C22" s="485"/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5"/>
      <c r="O22" s="485"/>
      <c r="P22" s="485"/>
      <c r="Q22" s="485"/>
      <c r="R22" s="485"/>
    </row>
    <row r="23" spans="1:18" ht="15" x14ac:dyDescent="0.25">
      <c r="A23" s="484"/>
      <c r="B23" s="485"/>
      <c r="C23" s="485"/>
      <c r="D23" s="485"/>
      <c r="E23" s="485"/>
      <c r="F23" s="485"/>
      <c r="G23" s="485"/>
      <c r="H23" s="485"/>
      <c r="I23" s="485"/>
      <c r="J23" s="485"/>
      <c r="K23" s="485"/>
      <c r="L23" s="485"/>
      <c r="M23" s="485"/>
      <c r="N23" s="485"/>
      <c r="O23" s="485"/>
      <c r="P23" s="485"/>
      <c r="Q23" s="485"/>
      <c r="R23" s="485"/>
    </row>
    <row r="24" spans="1:18" ht="15" x14ac:dyDescent="0.25">
      <c r="A24" s="484"/>
      <c r="B24" s="485"/>
      <c r="C24" s="485"/>
      <c r="D24" s="485"/>
      <c r="E24" s="485"/>
      <c r="F24" s="485"/>
      <c r="G24" s="485"/>
      <c r="H24" s="485"/>
      <c r="I24" s="485"/>
      <c r="J24" s="485"/>
      <c r="K24" s="485"/>
      <c r="L24" s="485"/>
      <c r="M24" s="485"/>
      <c r="N24" s="485"/>
      <c r="O24" s="485"/>
      <c r="P24" s="485"/>
      <c r="Q24" s="485"/>
      <c r="R24" s="485"/>
    </row>
    <row r="25" spans="1:18" ht="15" x14ac:dyDescent="0.25">
      <c r="A25" s="484"/>
      <c r="B25" s="485"/>
      <c r="C25" s="485"/>
      <c r="D25" s="485"/>
      <c r="E25" s="485"/>
      <c r="F25" s="485"/>
      <c r="G25" s="485"/>
      <c r="H25" s="485"/>
      <c r="I25" s="485"/>
      <c r="J25" s="485"/>
      <c r="K25" s="485"/>
      <c r="L25" s="485"/>
      <c r="M25" s="485"/>
      <c r="N25" s="485"/>
      <c r="O25" s="485"/>
      <c r="P25" s="485"/>
      <c r="Q25" s="485"/>
      <c r="R25" s="485"/>
    </row>
    <row r="26" spans="1:18" ht="15" x14ac:dyDescent="0.25">
      <c r="A26" s="484"/>
      <c r="B26" s="485"/>
      <c r="C26" s="485"/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485"/>
      <c r="O26" s="485"/>
      <c r="P26" s="485"/>
      <c r="Q26" s="485"/>
      <c r="R26" s="485"/>
    </row>
    <row r="27" spans="1:18" ht="15" x14ac:dyDescent="0.25">
      <c r="A27" s="484"/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</row>
    <row r="28" spans="1:18" ht="15" x14ac:dyDescent="0.25">
      <c r="A28" s="484"/>
      <c r="B28" s="485"/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5"/>
      <c r="N28" s="485"/>
      <c r="O28" s="485"/>
      <c r="P28" s="485"/>
      <c r="Q28" s="485"/>
      <c r="R28" s="485"/>
    </row>
    <row r="29" spans="1:18" ht="15" x14ac:dyDescent="0.25">
      <c r="A29" s="484"/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5"/>
      <c r="N29" s="485"/>
      <c r="O29" s="485"/>
      <c r="P29" s="485"/>
      <c r="Q29" s="485"/>
      <c r="R29" s="485"/>
    </row>
    <row r="30" spans="1:18" ht="15" x14ac:dyDescent="0.25">
      <c r="A30" s="484"/>
      <c r="B30" s="485"/>
      <c r="C30" s="485"/>
      <c r="D30" s="485"/>
      <c r="E30" s="485"/>
      <c r="F30" s="485"/>
      <c r="G30" s="485"/>
      <c r="H30" s="485"/>
      <c r="I30" s="485"/>
      <c r="J30" s="485"/>
      <c r="K30" s="485"/>
      <c r="L30" s="485"/>
      <c r="M30" s="485"/>
      <c r="N30" s="485"/>
      <c r="O30" s="485"/>
      <c r="P30" s="485"/>
      <c r="Q30" s="485"/>
      <c r="R30" s="485"/>
    </row>
    <row r="31" spans="1:18" ht="15" x14ac:dyDescent="0.25">
      <c r="A31" s="484"/>
      <c r="B31" s="485"/>
      <c r="C31" s="485"/>
      <c r="D31" s="485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485"/>
      <c r="P31" s="485"/>
      <c r="Q31" s="485"/>
      <c r="R31" s="485"/>
    </row>
    <row r="32" spans="1:18" ht="15" x14ac:dyDescent="0.25">
      <c r="A32" s="484"/>
      <c r="B32" s="485"/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  <c r="R32" s="485"/>
    </row>
    <row r="33" spans="1:18" ht="15" x14ac:dyDescent="0.25">
      <c r="A33" s="484"/>
      <c r="B33" s="485"/>
      <c r="C33" s="485"/>
      <c r="D33" s="485"/>
      <c r="E33" s="485"/>
      <c r="F33" s="485"/>
      <c r="G33" s="485"/>
      <c r="H33" s="485"/>
      <c r="I33" s="485"/>
      <c r="J33" s="485"/>
      <c r="K33" s="485"/>
      <c r="L33" s="485"/>
      <c r="M33" s="485"/>
      <c r="N33" s="485"/>
      <c r="O33" s="485"/>
      <c r="P33" s="485"/>
      <c r="Q33" s="485"/>
      <c r="R33" s="485"/>
    </row>
  </sheetData>
  <pageMargins left="0.7" right="0.7" top="0.75" bottom="0.75" header="0.3" footer="0.3"/>
  <pageSetup paperSize="14" scale="5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R22"/>
  <sheetViews>
    <sheetView zoomScale="91" zoomScaleNormal="91" workbookViewId="0">
      <selection activeCell="A77" sqref="A77"/>
    </sheetView>
  </sheetViews>
  <sheetFormatPr baseColWidth="10" defaultColWidth="11.42578125" defaultRowHeight="13.5" x14ac:dyDescent="0.25"/>
  <cols>
    <col min="1" max="1" width="31.42578125" style="8" customWidth="1"/>
    <col min="2" max="2" width="15.42578125" style="8" customWidth="1"/>
    <col min="3" max="3" width="12.7109375" style="8" customWidth="1"/>
    <col min="4" max="4" width="16" style="8" bestFit="1" customWidth="1"/>
    <col min="5" max="5" width="12.42578125" style="8" customWidth="1"/>
    <col min="6" max="7" width="14.140625" style="8" customWidth="1"/>
    <col min="8" max="8" width="15.7109375" style="8" customWidth="1"/>
    <col min="9" max="10" width="11.28515625" style="8" customWidth="1"/>
    <col min="11" max="11" width="12.42578125" style="8" customWidth="1"/>
    <col min="12" max="14" width="13.28515625" style="8" customWidth="1"/>
    <col min="15" max="15" width="21.140625" style="8" customWidth="1"/>
    <col min="16" max="16" width="17.85546875" style="8" customWidth="1"/>
    <col min="17" max="17" width="17.5703125" style="8" customWidth="1"/>
    <col min="18" max="18" width="13.42578125" style="8" customWidth="1"/>
    <col min="19" max="16384" width="11.42578125" style="8"/>
  </cols>
  <sheetData>
    <row r="1" spans="1:18" ht="13.5" customHeight="1" x14ac:dyDescent="0.25">
      <c r="A1" s="65" t="s">
        <v>480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ht="13.5" customHeight="1" x14ac:dyDescent="0.25">
      <c r="A2" s="65" t="s">
        <v>116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8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8" ht="42" customHeight="1" x14ac:dyDescent="0.25">
      <c r="A4" s="153" t="s">
        <v>101</v>
      </c>
      <c r="B4" s="154" t="s">
        <v>189</v>
      </c>
      <c r="C4" s="154" t="s">
        <v>190</v>
      </c>
      <c r="D4" s="154" t="s">
        <v>191</v>
      </c>
      <c r="E4" s="154" t="s">
        <v>192</v>
      </c>
      <c r="F4" s="154" t="s">
        <v>193</v>
      </c>
      <c r="G4" s="154" t="s">
        <v>194</v>
      </c>
      <c r="H4" s="154" t="s">
        <v>195</v>
      </c>
      <c r="I4" s="154" t="s">
        <v>196</v>
      </c>
      <c r="J4" s="154" t="s">
        <v>394</v>
      </c>
      <c r="K4" s="154" t="s">
        <v>197</v>
      </c>
      <c r="L4" s="154" t="s">
        <v>198</v>
      </c>
      <c r="M4" s="154" t="s">
        <v>199</v>
      </c>
      <c r="N4" s="154" t="s">
        <v>200</v>
      </c>
      <c r="O4" s="154" t="s">
        <v>201</v>
      </c>
      <c r="P4" s="154" t="s">
        <v>202</v>
      </c>
      <c r="Q4" s="154" t="s">
        <v>35</v>
      </c>
      <c r="R4" s="30" t="s">
        <v>22</v>
      </c>
    </row>
    <row r="5" spans="1:18" ht="20.100000000000001" customHeight="1" x14ac:dyDescent="0.25">
      <c r="A5" s="159" t="s">
        <v>161</v>
      </c>
      <c r="B5" s="280">
        <v>0</v>
      </c>
      <c r="C5" s="280">
        <v>0</v>
      </c>
      <c r="D5" s="280">
        <v>0</v>
      </c>
      <c r="E5" s="280">
        <v>0</v>
      </c>
      <c r="F5" s="280">
        <v>0</v>
      </c>
      <c r="G5" s="280">
        <v>0</v>
      </c>
      <c r="H5" s="280">
        <v>0</v>
      </c>
      <c r="I5" s="280">
        <v>0</v>
      </c>
      <c r="J5" s="280">
        <v>0</v>
      </c>
      <c r="K5" s="280">
        <v>0</v>
      </c>
      <c r="L5" s="280">
        <v>0</v>
      </c>
      <c r="M5" s="280">
        <v>0</v>
      </c>
      <c r="N5" s="280">
        <v>0</v>
      </c>
      <c r="O5" s="280">
        <v>0</v>
      </c>
      <c r="P5" s="280">
        <v>0</v>
      </c>
      <c r="Q5" s="280">
        <v>0</v>
      </c>
      <c r="R5" s="282">
        <f>SUM(B5:Q5)</f>
        <v>0</v>
      </c>
    </row>
    <row r="6" spans="1:18" ht="20.100000000000001" customHeight="1" x14ac:dyDescent="0.25">
      <c r="A6" s="159" t="s">
        <v>162</v>
      </c>
      <c r="B6" s="280">
        <v>0</v>
      </c>
      <c r="C6" s="280">
        <v>0</v>
      </c>
      <c r="D6" s="280">
        <v>0</v>
      </c>
      <c r="E6" s="280">
        <v>0</v>
      </c>
      <c r="F6" s="280">
        <v>0</v>
      </c>
      <c r="G6" s="280">
        <v>0</v>
      </c>
      <c r="H6" s="280">
        <v>0</v>
      </c>
      <c r="I6" s="280">
        <v>0</v>
      </c>
      <c r="J6" s="280">
        <v>0</v>
      </c>
      <c r="K6" s="280">
        <v>0</v>
      </c>
      <c r="L6" s="280">
        <v>0</v>
      </c>
      <c r="M6" s="280">
        <v>0</v>
      </c>
      <c r="N6" s="280">
        <v>0</v>
      </c>
      <c r="O6" s="280">
        <v>0</v>
      </c>
      <c r="P6" s="280">
        <v>0</v>
      </c>
      <c r="Q6" s="280">
        <v>0</v>
      </c>
      <c r="R6" s="282">
        <f t="shared" ref="R6:R19" si="0">SUM(B6:Q6)</f>
        <v>0</v>
      </c>
    </row>
    <row r="7" spans="1:18" ht="20.100000000000001" customHeight="1" x14ac:dyDescent="0.25">
      <c r="A7" s="159" t="s">
        <v>163</v>
      </c>
      <c r="B7" s="280">
        <v>0</v>
      </c>
      <c r="C7" s="280">
        <v>0</v>
      </c>
      <c r="D7" s="280">
        <v>0</v>
      </c>
      <c r="E7" s="280">
        <v>0</v>
      </c>
      <c r="F7" s="280">
        <v>0</v>
      </c>
      <c r="G7" s="280">
        <v>0</v>
      </c>
      <c r="H7" s="280">
        <v>0</v>
      </c>
      <c r="I7" s="280">
        <v>0</v>
      </c>
      <c r="J7" s="280">
        <v>0</v>
      </c>
      <c r="K7" s="280">
        <v>0</v>
      </c>
      <c r="L7" s="280">
        <v>0</v>
      </c>
      <c r="M7" s="280">
        <v>0</v>
      </c>
      <c r="N7" s="280">
        <v>0</v>
      </c>
      <c r="O7" s="280">
        <v>0</v>
      </c>
      <c r="P7" s="280">
        <v>0</v>
      </c>
      <c r="Q7" s="280">
        <v>0</v>
      </c>
      <c r="R7" s="282">
        <f t="shared" si="0"/>
        <v>0</v>
      </c>
    </row>
    <row r="8" spans="1:18" ht="20.100000000000001" customHeight="1" x14ac:dyDescent="0.25">
      <c r="A8" s="159" t="s">
        <v>184</v>
      </c>
      <c r="B8" s="280">
        <v>0</v>
      </c>
      <c r="C8" s="280">
        <v>0</v>
      </c>
      <c r="D8" s="280">
        <v>0</v>
      </c>
      <c r="E8" s="280">
        <v>0</v>
      </c>
      <c r="F8" s="280">
        <v>0</v>
      </c>
      <c r="G8" s="280">
        <v>0</v>
      </c>
      <c r="H8" s="280">
        <v>0</v>
      </c>
      <c r="I8" s="280">
        <v>0</v>
      </c>
      <c r="J8" s="280">
        <v>0</v>
      </c>
      <c r="K8" s="280">
        <v>0</v>
      </c>
      <c r="L8" s="280">
        <v>0</v>
      </c>
      <c r="M8" s="280">
        <v>0</v>
      </c>
      <c r="N8" s="280">
        <v>0</v>
      </c>
      <c r="O8" s="280">
        <v>0</v>
      </c>
      <c r="P8" s="280">
        <v>0</v>
      </c>
      <c r="Q8" s="280">
        <v>0</v>
      </c>
      <c r="R8" s="282">
        <f t="shared" si="0"/>
        <v>0</v>
      </c>
    </row>
    <row r="9" spans="1:18" ht="20.100000000000001" customHeight="1" x14ac:dyDescent="0.25">
      <c r="A9" s="159" t="s">
        <v>164</v>
      </c>
      <c r="B9" s="280">
        <v>0</v>
      </c>
      <c r="C9" s="280">
        <v>0</v>
      </c>
      <c r="D9" s="280">
        <v>0</v>
      </c>
      <c r="E9" s="280">
        <v>0</v>
      </c>
      <c r="F9" s="280">
        <v>0</v>
      </c>
      <c r="G9" s="280">
        <v>0</v>
      </c>
      <c r="H9" s="280">
        <v>0</v>
      </c>
      <c r="I9" s="280">
        <v>0</v>
      </c>
      <c r="J9" s="280">
        <v>0</v>
      </c>
      <c r="K9" s="280">
        <v>0</v>
      </c>
      <c r="L9" s="280">
        <v>0</v>
      </c>
      <c r="M9" s="280">
        <v>0</v>
      </c>
      <c r="N9" s="280">
        <v>0</v>
      </c>
      <c r="O9" s="280">
        <v>0</v>
      </c>
      <c r="P9" s="280">
        <v>0</v>
      </c>
      <c r="Q9" s="280">
        <v>0</v>
      </c>
      <c r="R9" s="282">
        <f t="shared" si="0"/>
        <v>0</v>
      </c>
    </row>
    <row r="10" spans="1:18" ht="20.100000000000001" customHeight="1" x14ac:dyDescent="0.25">
      <c r="A10" s="159" t="s">
        <v>165</v>
      </c>
      <c r="B10" s="280">
        <v>0</v>
      </c>
      <c r="C10" s="280">
        <v>0</v>
      </c>
      <c r="D10" s="280">
        <v>0</v>
      </c>
      <c r="E10" s="280">
        <v>0</v>
      </c>
      <c r="F10" s="280">
        <v>0</v>
      </c>
      <c r="G10" s="280">
        <v>0</v>
      </c>
      <c r="H10" s="280">
        <v>0</v>
      </c>
      <c r="I10" s="280">
        <v>0</v>
      </c>
      <c r="J10" s="280">
        <v>0</v>
      </c>
      <c r="K10" s="280">
        <v>0</v>
      </c>
      <c r="L10" s="280">
        <v>0</v>
      </c>
      <c r="M10" s="280">
        <v>0</v>
      </c>
      <c r="N10" s="280">
        <v>0</v>
      </c>
      <c r="O10" s="280">
        <v>0</v>
      </c>
      <c r="P10" s="280">
        <v>0</v>
      </c>
      <c r="Q10" s="280">
        <v>0</v>
      </c>
      <c r="R10" s="282">
        <f t="shared" si="0"/>
        <v>0</v>
      </c>
    </row>
    <row r="11" spans="1:18" ht="20.100000000000001" customHeight="1" x14ac:dyDescent="0.25">
      <c r="A11" s="159" t="s">
        <v>166</v>
      </c>
      <c r="B11" s="280">
        <v>0</v>
      </c>
      <c r="C11" s="280">
        <v>0</v>
      </c>
      <c r="D11" s="280">
        <v>0</v>
      </c>
      <c r="E11" s="280">
        <v>0</v>
      </c>
      <c r="F11" s="280">
        <v>0</v>
      </c>
      <c r="G11" s="280">
        <v>0</v>
      </c>
      <c r="H11" s="280">
        <v>0</v>
      </c>
      <c r="I11" s="280">
        <v>0</v>
      </c>
      <c r="J11" s="280">
        <v>0</v>
      </c>
      <c r="K11" s="280">
        <v>0</v>
      </c>
      <c r="L11" s="280">
        <v>0</v>
      </c>
      <c r="M11" s="280">
        <v>0</v>
      </c>
      <c r="N11" s="280">
        <v>0</v>
      </c>
      <c r="O11" s="280">
        <v>0</v>
      </c>
      <c r="P11" s="280">
        <v>0</v>
      </c>
      <c r="Q11" s="280">
        <v>0</v>
      </c>
      <c r="R11" s="282">
        <f t="shared" si="0"/>
        <v>0</v>
      </c>
    </row>
    <row r="12" spans="1:18" ht="20.100000000000001" customHeight="1" x14ac:dyDescent="0.25">
      <c r="A12" s="159" t="s">
        <v>167</v>
      </c>
      <c r="B12" s="280">
        <v>0</v>
      </c>
      <c r="C12" s="280">
        <v>0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280">
        <v>0</v>
      </c>
      <c r="O12" s="280">
        <v>0</v>
      </c>
      <c r="P12" s="280">
        <v>0</v>
      </c>
      <c r="Q12" s="280">
        <v>0</v>
      </c>
      <c r="R12" s="282">
        <f t="shared" si="0"/>
        <v>0</v>
      </c>
    </row>
    <row r="13" spans="1:18" ht="20.100000000000001" customHeight="1" x14ac:dyDescent="0.25">
      <c r="A13" s="159" t="s">
        <v>168</v>
      </c>
      <c r="B13" s="280">
        <v>0</v>
      </c>
      <c r="C13" s="280">
        <v>0</v>
      </c>
      <c r="D13" s="280">
        <v>0</v>
      </c>
      <c r="E13" s="280">
        <v>0</v>
      </c>
      <c r="F13" s="280">
        <v>0</v>
      </c>
      <c r="G13" s="280">
        <v>0</v>
      </c>
      <c r="H13" s="280">
        <v>0</v>
      </c>
      <c r="I13" s="280">
        <v>0</v>
      </c>
      <c r="J13" s="280">
        <v>0</v>
      </c>
      <c r="K13" s="280">
        <v>0</v>
      </c>
      <c r="L13" s="280">
        <v>0</v>
      </c>
      <c r="M13" s="280">
        <v>0</v>
      </c>
      <c r="N13" s="280">
        <v>0</v>
      </c>
      <c r="O13" s="280">
        <v>0</v>
      </c>
      <c r="P13" s="280">
        <v>0</v>
      </c>
      <c r="Q13" s="280">
        <v>0</v>
      </c>
      <c r="R13" s="282">
        <f t="shared" si="0"/>
        <v>0</v>
      </c>
    </row>
    <row r="14" spans="1:18" ht="20.100000000000001" customHeight="1" x14ac:dyDescent="0.25">
      <c r="A14" s="115" t="s">
        <v>169</v>
      </c>
      <c r="B14" s="280">
        <v>0</v>
      </c>
      <c r="C14" s="280">
        <v>0</v>
      </c>
      <c r="D14" s="280">
        <v>0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0</v>
      </c>
      <c r="N14" s="280">
        <v>0</v>
      </c>
      <c r="O14" s="280">
        <v>0</v>
      </c>
      <c r="P14" s="280">
        <v>0</v>
      </c>
      <c r="Q14" s="280">
        <v>124.27999999999997</v>
      </c>
      <c r="R14" s="282">
        <f t="shared" si="0"/>
        <v>124.27999999999997</v>
      </c>
    </row>
    <row r="15" spans="1:18" ht="20.100000000000001" customHeight="1" x14ac:dyDescent="0.25">
      <c r="A15" s="115" t="s">
        <v>304</v>
      </c>
      <c r="B15" s="280">
        <v>0</v>
      </c>
      <c r="C15" s="280">
        <v>0</v>
      </c>
      <c r="D15" s="280">
        <v>0</v>
      </c>
      <c r="E15" s="280">
        <v>0</v>
      </c>
      <c r="F15" s="280">
        <v>0</v>
      </c>
      <c r="G15" s="280">
        <v>0</v>
      </c>
      <c r="H15" s="280">
        <v>0</v>
      </c>
      <c r="I15" s="280">
        <v>0</v>
      </c>
      <c r="J15" s="280">
        <v>77</v>
      </c>
      <c r="K15" s="280">
        <v>51.239999999999995</v>
      </c>
      <c r="L15" s="280">
        <v>0</v>
      </c>
      <c r="M15" s="280">
        <v>0</v>
      </c>
      <c r="N15" s="280">
        <v>0</v>
      </c>
      <c r="O15" s="280">
        <v>0.41000000000000003</v>
      </c>
      <c r="P15" s="280">
        <v>0</v>
      </c>
      <c r="Q15" s="280">
        <v>0</v>
      </c>
      <c r="R15" s="282">
        <f t="shared" si="0"/>
        <v>128.65</v>
      </c>
    </row>
    <row r="16" spans="1:18" ht="20.100000000000001" customHeight="1" x14ac:dyDescent="0.25">
      <c r="A16" s="115" t="s">
        <v>305</v>
      </c>
      <c r="B16" s="280">
        <v>0</v>
      </c>
      <c r="C16" s="280">
        <v>0</v>
      </c>
      <c r="D16" s="280">
        <v>0</v>
      </c>
      <c r="E16" s="280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0</v>
      </c>
      <c r="M16" s="280">
        <v>0</v>
      </c>
      <c r="N16" s="280">
        <v>0</v>
      </c>
      <c r="O16" s="280">
        <v>0</v>
      </c>
      <c r="P16" s="280">
        <v>0</v>
      </c>
      <c r="Q16" s="280">
        <v>0</v>
      </c>
      <c r="R16" s="282">
        <f t="shared" si="0"/>
        <v>0</v>
      </c>
    </row>
    <row r="17" spans="1:18" ht="20.100000000000001" customHeight="1" x14ac:dyDescent="0.25">
      <c r="A17" s="159" t="s">
        <v>175</v>
      </c>
      <c r="B17" s="280">
        <v>0</v>
      </c>
      <c r="C17" s="280">
        <v>0</v>
      </c>
      <c r="D17" s="280">
        <v>0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80">
        <v>0</v>
      </c>
      <c r="M17" s="280">
        <v>0</v>
      </c>
      <c r="N17" s="280">
        <v>0</v>
      </c>
      <c r="O17" s="280">
        <v>0</v>
      </c>
      <c r="P17" s="280">
        <v>0</v>
      </c>
      <c r="Q17" s="280">
        <v>0</v>
      </c>
      <c r="R17" s="282">
        <f t="shared" si="0"/>
        <v>0</v>
      </c>
    </row>
    <row r="18" spans="1:18" ht="20.100000000000001" customHeight="1" x14ac:dyDescent="0.25">
      <c r="A18" s="176" t="s">
        <v>387</v>
      </c>
      <c r="B18" s="280">
        <v>0</v>
      </c>
      <c r="C18" s="280">
        <v>0</v>
      </c>
      <c r="D18" s="280">
        <v>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2">
        <f t="shared" si="0"/>
        <v>0</v>
      </c>
    </row>
    <row r="19" spans="1:18" ht="20.100000000000001" customHeight="1" x14ac:dyDescent="0.25">
      <c r="A19" s="197" t="s">
        <v>22</v>
      </c>
      <c r="B19" s="290">
        <f>SUM(B5:B18)</f>
        <v>0</v>
      </c>
      <c r="C19" s="290">
        <f t="shared" ref="C19:Q19" si="1">SUM(C5:C18)</f>
        <v>0</v>
      </c>
      <c r="D19" s="290">
        <f t="shared" si="1"/>
        <v>0</v>
      </c>
      <c r="E19" s="290">
        <f t="shared" si="1"/>
        <v>0</v>
      </c>
      <c r="F19" s="290">
        <f t="shared" si="1"/>
        <v>0</v>
      </c>
      <c r="G19" s="290">
        <f t="shared" si="1"/>
        <v>0</v>
      </c>
      <c r="H19" s="290">
        <f t="shared" si="1"/>
        <v>0</v>
      </c>
      <c r="I19" s="290">
        <f t="shared" si="1"/>
        <v>0</v>
      </c>
      <c r="J19" s="290">
        <f t="shared" si="1"/>
        <v>77</v>
      </c>
      <c r="K19" s="290">
        <f t="shared" si="1"/>
        <v>51.239999999999995</v>
      </c>
      <c r="L19" s="290">
        <f t="shared" si="1"/>
        <v>0</v>
      </c>
      <c r="M19" s="290">
        <f t="shared" si="1"/>
        <v>0</v>
      </c>
      <c r="N19" s="290">
        <f t="shared" si="1"/>
        <v>0</v>
      </c>
      <c r="O19" s="290">
        <f t="shared" si="1"/>
        <v>0.41000000000000003</v>
      </c>
      <c r="P19" s="290">
        <f t="shared" si="1"/>
        <v>0</v>
      </c>
      <c r="Q19" s="290">
        <f t="shared" si="1"/>
        <v>124.27999999999997</v>
      </c>
      <c r="R19" s="282">
        <f t="shared" si="0"/>
        <v>252.92999999999998</v>
      </c>
    </row>
    <row r="20" spans="1:18" ht="13.5" customHeight="1" x14ac:dyDescent="0.25">
      <c r="A20" s="20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</row>
    <row r="21" spans="1:18" ht="15" customHeight="1" x14ac:dyDescent="0.25">
      <c r="A21" s="20" t="s">
        <v>125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</row>
    <row r="22" spans="1:18" ht="1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pageMargins left="0.7" right="0.7" top="0.75" bottom="0.75" header="0.3" footer="0.3"/>
  <pageSetup paperSize="14" scale="5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U29"/>
  <sheetViews>
    <sheetView topLeftCell="E1" zoomScaleNormal="100" workbookViewId="0">
      <selection activeCell="A77" sqref="A77"/>
    </sheetView>
  </sheetViews>
  <sheetFormatPr baseColWidth="10" defaultColWidth="11.42578125" defaultRowHeight="13.5" x14ac:dyDescent="0.25"/>
  <cols>
    <col min="1" max="1" width="31" style="8" customWidth="1"/>
    <col min="2" max="2" width="14.7109375" style="8" customWidth="1"/>
    <col min="3" max="3" width="15.7109375" style="8" customWidth="1"/>
    <col min="4" max="5" width="15.42578125" style="8" customWidth="1"/>
    <col min="6" max="6" width="14" style="8" customWidth="1"/>
    <col min="7" max="7" width="15.85546875" style="8" customWidth="1"/>
    <col min="8" max="8" width="16.5703125" style="8" customWidth="1"/>
    <col min="9" max="10" width="14.85546875" style="8" customWidth="1"/>
    <col min="11" max="11" width="15.85546875" style="8" customWidth="1"/>
    <col min="12" max="12" width="14.5703125" style="8" customWidth="1"/>
    <col min="13" max="13" width="18.5703125" style="8" customWidth="1"/>
    <col min="14" max="14" width="15" style="8" customWidth="1"/>
    <col min="15" max="15" width="18.28515625" style="8" customWidth="1"/>
    <col min="16" max="16" width="18.140625" style="8" customWidth="1"/>
    <col min="17" max="17" width="17.5703125" style="8" customWidth="1"/>
    <col min="18" max="18" width="20.140625" style="8" customWidth="1"/>
    <col min="19" max="16384" width="11.42578125" style="8"/>
  </cols>
  <sheetData>
    <row r="1" spans="1:21" ht="13.5" customHeight="1" x14ac:dyDescent="0.25">
      <c r="A1" s="65" t="s">
        <v>480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21" ht="13.5" customHeight="1" x14ac:dyDescent="0.25">
      <c r="A2" s="65" t="s">
        <v>117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1" ht="13.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1" ht="53.25" customHeight="1" x14ac:dyDescent="0.25">
      <c r="A4" s="30" t="s">
        <v>101</v>
      </c>
      <c r="B4" s="30" t="s">
        <v>189</v>
      </c>
      <c r="C4" s="30" t="s">
        <v>190</v>
      </c>
      <c r="D4" s="30" t="s">
        <v>191</v>
      </c>
      <c r="E4" s="30" t="s">
        <v>192</v>
      </c>
      <c r="F4" s="30" t="s">
        <v>193</v>
      </c>
      <c r="G4" s="30" t="s">
        <v>194</v>
      </c>
      <c r="H4" s="30" t="s">
        <v>195</v>
      </c>
      <c r="I4" s="30" t="s">
        <v>196</v>
      </c>
      <c r="J4" s="30" t="s">
        <v>394</v>
      </c>
      <c r="K4" s="30" t="s">
        <v>197</v>
      </c>
      <c r="L4" s="30" t="s">
        <v>198</v>
      </c>
      <c r="M4" s="30" t="s">
        <v>199</v>
      </c>
      <c r="N4" s="30" t="s">
        <v>200</v>
      </c>
      <c r="O4" s="30" t="s">
        <v>201</v>
      </c>
      <c r="P4" s="30" t="s">
        <v>202</v>
      </c>
      <c r="Q4" s="30" t="s">
        <v>112</v>
      </c>
      <c r="R4" s="30" t="s">
        <v>22</v>
      </c>
    </row>
    <row r="5" spans="1:21" ht="20.100000000000001" customHeight="1" x14ac:dyDescent="0.3">
      <c r="A5" s="115" t="s">
        <v>161</v>
      </c>
      <c r="B5" s="291">
        <v>25696.870000000003</v>
      </c>
      <c r="C5" s="291">
        <v>34839.839999999982</v>
      </c>
      <c r="D5" s="291">
        <v>82861.940000000017</v>
      </c>
      <c r="E5" s="291">
        <v>54771.57</v>
      </c>
      <c r="F5" s="291">
        <v>140493.84999999995</v>
      </c>
      <c r="G5" s="291">
        <v>350347.55999999988</v>
      </c>
      <c r="H5" s="291">
        <v>182366.56999999998</v>
      </c>
      <c r="I5" s="291">
        <v>183301.52999999991</v>
      </c>
      <c r="J5" s="291">
        <v>81598.599999999948</v>
      </c>
      <c r="K5" s="291">
        <v>282219.13000000012</v>
      </c>
      <c r="L5" s="291">
        <v>171092.12999999983</v>
      </c>
      <c r="M5" s="291">
        <v>62144.479999999996</v>
      </c>
      <c r="N5" s="291">
        <v>161074.2699999999</v>
      </c>
      <c r="O5" s="291">
        <v>22324.989999999991</v>
      </c>
      <c r="P5" s="291">
        <v>34638.44</v>
      </c>
      <c r="Q5" s="291">
        <v>1053631.7399999998</v>
      </c>
      <c r="R5" s="287">
        <f>SUM(B5:Q5)</f>
        <v>2923403.5099999988</v>
      </c>
      <c r="U5" s="27"/>
    </row>
    <row r="6" spans="1:21" ht="20.100000000000001" customHeight="1" x14ac:dyDescent="0.3">
      <c r="A6" s="115" t="s">
        <v>162</v>
      </c>
      <c r="B6" s="291">
        <v>11580.390000000001</v>
      </c>
      <c r="C6" s="291">
        <v>33227.069999999992</v>
      </c>
      <c r="D6" s="291">
        <v>75924.259999999966</v>
      </c>
      <c r="E6" s="291">
        <v>33461.070000000007</v>
      </c>
      <c r="F6" s="291">
        <v>97158.000000000015</v>
      </c>
      <c r="G6" s="291">
        <v>163324.0499999999</v>
      </c>
      <c r="H6" s="291">
        <v>78805.19</v>
      </c>
      <c r="I6" s="291">
        <v>105586.30999999997</v>
      </c>
      <c r="J6" s="291">
        <v>48713.350000000028</v>
      </c>
      <c r="K6" s="291">
        <v>128888.77999999991</v>
      </c>
      <c r="L6" s="291">
        <v>80953.639999999985</v>
      </c>
      <c r="M6" s="291">
        <v>44070.62</v>
      </c>
      <c r="N6" s="291">
        <v>95554.249999999985</v>
      </c>
      <c r="O6" s="291">
        <v>9345.6900000000023</v>
      </c>
      <c r="P6" s="291">
        <v>8849.3799999999992</v>
      </c>
      <c r="Q6" s="291">
        <v>720093.0699999996</v>
      </c>
      <c r="R6" s="287">
        <f t="shared" ref="R6:R19" si="0">SUM(B6:Q6)</f>
        <v>1735535.1199999992</v>
      </c>
      <c r="U6" s="27"/>
    </row>
    <row r="7" spans="1:21" ht="20.100000000000001" customHeight="1" x14ac:dyDescent="0.3">
      <c r="A7" s="115" t="s">
        <v>163</v>
      </c>
      <c r="B7" s="291">
        <v>10088.27</v>
      </c>
      <c r="C7" s="291">
        <v>12570.679999999995</v>
      </c>
      <c r="D7" s="291">
        <v>21709.139999999992</v>
      </c>
      <c r="E7" s="291">
        <v>12214.540000000005</v>
      </c>
      <c r="F7" s="291">
        <v>30853.739999999987</v>
      </c>
      <c r="G7" s="291">
        <v>59083.229999999945</v>
      </c>
      <c r="H7" s="291">
        <v>37885.950000000004</v>
      </c>
      <c r="I7" s="291">
        <v>33995.93</v>
      </c>
      <c r="J7" s="291">
        <v>15660.200000000008</v>
      </c>
      <c r="K7" s="291">
        <v>46270.630000000034</v>
      </c>
      <c r="L7" s="291">
        <v>42356.549999999981</v>
      </c>
      <c r="M7" s="291">
        <v>12424.360000000004</v>
      </c>
      <c r="N7" s="291">
        <v>39835.599999999926</v>
      </c>
      <c r="O7" s="291">
        <v>3927.9300000000003</v>
      </c>
      <c r="P7" s="291">
        <v>5349.97</v>
      </c>
      <c r="Q7" s="291">
        <v>214795.65000000034</v>
      </c>
      <c r="R7" s="287">
        <f t="shared" si="0"/>
        <v>599022.37000000011</v>
      </c>
      <c r="U7" s="27"/>
    </row>
    <row r="8" spans="1:21" ht="20.100000000000001" customHeight="1" x14ac:dyDescent="0.3">
      <c r="A8" s="115" t="s">
        <v>184</v>
      </c>
      <c r="B8" s="291">
        <v>7.16</v>
      </c>
      <c r="C8" s="291">
        <v>54.61</v>
      </c>
      <c r="D8" s="291">
        <v>29.67</v>
      </c>
      <c r="E8" s="291">
        <v>28.009999999999998</v>
      </c>
      <c r="F8" s="291">
        <v>116.4</v>
      </c>
      <c r="G8" s="291">
        <v>285.33999999999997</v>
      </c>
      <c r="H8" s="291">
        <v>143.05000000000001</v>
      </c>
      <c r="I8" s="291">
        <v>156.48000000000002</v>
      </c>
      <c r="J8" s="291">
        <v>146</v>
      </c>
      <c r="K8" s="291">
        <v>292.02</v>
      </c>
      <c r="L8" s="291">
        <v>391.01999999999992</v>
      </c>
      <c r="M8" s="291">
        <v>56</v>
      </c>
      <c r="N8" s="291">
        <v>1113.0899999999997</v>
      </c>
      <c r="O8" s="291">
        <v>113.33</v>
      </c>
      <c r="P8" s="291">
        <v>0</v>
      </c>
      <c r="Q8" s="291">
        <v>2141.2499999999995</v>
      </c>
      <c r="R8" s="287">
        <f t="shared" si="0"/>
        <v>5073.4299999999985</v>
      </c>
      <c r="U8" s="27"/>
    </row>
    <row r="9" spans="1:21" ht="20.100000000000001" customHeight="1" x14ac:dyDescent="0.3">
      <c r="A9" s="115" t="s">
        <v>164</v>
      </c>
      <c r="B9" s="291">
        <v>10150.609999999999</v>
      </c>
      <c r="C9" s="291">
        <v>27635.290000000008</v>
      </c>
      <c r="D9" s="291">
        <v>66367.919999999984</v>
      </c>
      <c r="E9" s="291">
        <v>641.38000000000011</v>
      </c>
      <c r="F9" s="291">
        <v>7441.0999999999995</v>
      </c>
      <c r="G9" s="291">
        <v>7248.079999999999</v>
      </c>
      <c r="H9" s="291">
        <v>441.1</v>
      </c>
      <c r="I9" s="291">
        <v>1113.05</v>
      </c>
      <c r="J9" s="291">
        <v>429.02</v>
      </c>
      <c r="K9" s="291">
        <v>34499.140000000007</v>
      </c>
      <c r="L9" s="291">
        <v>4362.9399999999996</v>
      </c>
      <c r="M9" s="291">
        <v>55</v>
      </c>
      <c r="N9" s="291">
        <v>27462.470000000005</v>
      </c>
      <c r="O9" s="291">
        <v>2405.33</v>
      </c>
      <c r="P9" s="291">
        <v>23772.280000000006</v>
      </c>
      <c r="Q9" s="291">
        <v>1398382.4099999997</v>
      </c>
      <c r="R9" s="287">
        <f t="shared" si="0"/>
        <v>1612407.1199999996</v>
      </c>
      <c r="U9" s="27"/>
    </row>
    <row r="10" spans="1:21" ht="20.100000000000001" customHeight="1" x14ac:dyDescent="0.3">
      <c r="A10" s="115" t="s">
        <v>165</v>
      </c>
      <c r="B10" s="291">
        <v>66.559999999999988</v>
      </c>
      <c r="C10" s="291">
        <v>45.419999999999995</v>
      </c>
      <c r="D10" s="291">
        <v>167.92999999999995</v>
      </c>
      <c r="E10" s="291">
        <v>138.57</v>
      </c>
      <c r="F10" s="291">
        <v>1113.6700000000005</v>
      </c>
      <c r="G10" s="291">
        <v>6976.2600000000075</v>
      </c>
      <c r="H10" s="291">
        <v>11241.440000000011</v>
      </c>
      <c r="I10" s="291">
        <v>8038.8200000000024</v>
      </c>
      <c r="J10" s="291">
        <v>3500.3900000000012</v>
      </c>
      <c r="K10" s="291">
        <v>9419.3900000000085</v>
      </c>
      <c r="L10" s="291">
        <v>6712.8100000000022</v>
      </c>
      <c r="M10" s="291">
        <v>2874.7999999999993</v>
      </c>
      <c r="N10" s="291">
        <v>9061.2200000000066</v>
      </c>
      <c r="O10" s="291">
        <v>3640.3199999999997</v>
      </c>
      <c r="P10" s="291">
        <v>0</v>
      </c>
      <c r="Q10" s="291">
        <v>58019.669999999867</v>
      </c>
      <c r="R10" s="287">
        <f t="shared" si="0"/>
        <v>121017.26999999992</v>
      </c>
      <c r="U10" s="27"/>
    </row>
    <row r="11" spans="1:21" ht="20.100000000000001" customHeight="1" x14ac:dyDescent="0.3">
      <c r="A11" s="115" t="s">
        <v>166</v>
      </c>
      <c r="B11" s="291">
        <v>0</v>
      </c>
      <c r="C11" s="291">
        <v>0</v>
      </c>
      <c r="D11" s="291">
        <v>2130.6999999999998</v>
      </c>
      <c r="E11" s="291">
        <v>2180.67</v>
      </c>
      <c r="F11" s="291">
        <v>708.45</v>
      </c>
      <c r="G11" s="291">
        <v>42855.17</v>
      </c>
      <c r="H11" s="291">
        <v>435.98999999999995</v>
      </c>
      <c r="I11" s="291">
        <v>0</v>
      </c>
      <c r="J11" s="291">
        <v>9.9499999999999993</v>
      </c>
      <c r="K11" s="291">
        <v>11398.990000000002</v>
      </c>
      <c r="L11" s="291">
        <v>0</v>
      </c>
      <c r="M11" s="291">
        <v>1862.4899999999998</v>
      </c>
      <c r="N11" s="291">
        <v>160</v>
      </c>
      <c r="O11" s="291">
        <v>0</v>
      </c>
      <c r="P11" s="291">
        <v>24674.75</v>
      </c>
      <c r="Q11" s="291">
        <v>139.72</v>
      </c>
      <c r="R11" s="287">
        <f t="shared" si="0"/>
        <v>86556.88</v>
      </c>
      <c r="U11" s="27"/>
    </row>
    <row r="12" spans="1:21" ht="20.100000000000001" customHeight="1" x14ac:dyDescent="0.3">
      <c r="A12" s="115" t="s">
        <v>167</v>
      </c>
      <c r="B12" s="291">
        <v>0</v>
      </c>
      <c r="C12" s="291">
        <v>0</v>
      </c>
      <c r="D12" s="291">
        <v>0</v>
      </c>
      <c r="E12" s="291">
        <v>643.08999999999992</v>
      </c>
      <c r="F12" s="291">
        <v>0</v>
      </c>
      <c r="G12" s="291">
        <v>0</v>
      </c>
      <c r="H12" s="291">
        <v>0</v>
      </c>
      <c r="I12" s="291">
        <v>0</v>
      </c>
      <c r="J12" s="291">
        <v>0</v>
      </c>
      <c r="K12" s="291">
        <v>9999.880000000001</v>
      </c>
      <c r="L12" s="291">
        <v>3654.7799999999997</v>
      </c>
      <c r="M12" s="291">
        <v>3885.98</v>
      </c>
      <c r="N12" s="291">
        <v>544.91</v>
      </c>
      <c r="O12" s="291">
        <v>0</v>
      </c>
      <c r="P12" s="291">
        <v>0</v>
      </c>
      <c r="Q12" s="291">
        <v>0</v>
      </c>
      <c r="R12" s="287">
        <f t="shared" si="0"/>
        <v>18728.64</v>
      </c>
      <c r="U12" s="27"/>
    </row>
    <row r="13" spans="1:21" ht="20.100000000000001" customHeight="1" x14ac:dyDescent="0.3">
      <c r="A13" s="115" t="s">
        <v>168</v>
      </c>
      <c r="B13" s="291">
        <v>10985.619999999999</v>
      </c>
      <c r="C13" s="291">
        <v>19366.329999999998</v>
      </c>
      <c r="D13" s="291">
        <v>29456.880000000001</v>
      </c>
      <c r="E13" s="291">
        <v>11334.76</v>
      </c>
      <c r="F13" s="291">
        <v>1421.14</v>
      </c>
      <c r="G13" s="291">
        <v>1645.13</v>
      </c>
      <c r="H13" s="291">
        <v>1444.9799999999998</v>
      </c>
      <c r="I13" s="291">
        <v>16879.190000000006</v>
      </c>
      <c r="J13" s="291">
        <v>42088.729999999996</v>
      </c>
      <c r="K13" s="291">
        <v>110347.15999999996</v>
      </c>
      <c r="L13" s="291">
        <v>20219.04</v>
      </c>
      <c r="M13" s="291">
        <v>39795.170000000006</v>
      </c>
      <c r="N13" s="291">
        <v>1924.0000000000002</v>
      </c>
      <c r="O13" s="291">
        <v>0</v>
      </c>
      <c r="P13" s="291">
        <v>0</v>
      </c>
      <c r="Q13" s="291">
        <v>1251.0100000000002</v>
      </c>
      <c r="R13" s="287">
        <f t="shared" si="0"/>
        <v>308159.13999999996</v>
      </c>
      <c r="U13" s="27"/>
    </row>
    <row r="14" spans="1:21" ht="20.100000000000001" customHeight="1" x14ac:dyDescent="0.3">
      <c r="A14" s="115" t="s">
        <v>169</v>
      </c>
      <c r="B14" s="291">
        <v>50444.409999999996</v>
      </c>
      <c r="C14" s="291">
        <v>88811.01999999999</v>
      </c>
      <c r="D14" s="291">
        <v>321524.06000000011</v>
      </c>
      <c r="E14" s="291">
        <v>160430.68999999994</v>
      </c>
      <c r="F14" s="291">
        <v>226913.41000000006</v>
      </c>
      <c r="G14" s="291">
        <v>487209.70000000007</v>
      </c>
      <c r="H14" s="291">
        <v>264853.61999999994</v>
      </c>
      <c r="I14" s="291">
        <v>299094.70000000013</v>
      </c>
      <c r="J14" s="291">
        <v>154008.92999999993</v>
      </c>
      <c r="K14" s="291">
        <v>384982.31</v>
      </c>
      <c r="L14" s="291">
        <v>229505.5300000002</v>
      </c>
      <c r="M14" s="291">
        <v>104017.30999999997</v>
      </c>
      <c r="N14" s="291">
        <v>254352.36000000013</v>
      </c>
      <c r="O14" s="291">
        <v>38770.249999999993</v>
      </c>
      <c r="P14" s="291">
        <v>48569.719999999994</v>
      </c>
      <c r="Q14" s="291">
        <v>2132134.7900000019</v>
      </c>
      <c r="R14" s="287">
        <f t="shared" si="0"/>
        <v>5245622.8100000024</v>
      </c>
      <c r="U14" s="27"/>
    </row>
    <row r="15" spans="1:21" ht="20.100000000000001" customHeight="1" x14ac:dyDescent="0.3">
      <c r="A15" s="115" t="s">
        <v>304</v>
      </c>
      <c r="B15" s="291">
        <v>53490.84</v>
      </c>
      <c r="C15" s="291">
        <v>393896.13000000006</v>
      </c>
      <c r="D15" s="291">
        <v>2201333.1500000004</v>
      </c>
      <c r="E15" s="291">
        <v>516471.63000000041</v>
      </c>
      <c r="F15" s="291">
        <v>321215.5300000002</v>
      </c>
      <c r="G15" s="291">
        <v>220553.64999999979</v>
      </c>
      <c r="H15" s="291">
        <v>155532.26999999993</v>
      </c>
      <c r="I15" s="291">
        <v>249429.93999999992</v>
      </c>
      <c r="J15" s="291">
        <v>109521.99999999997</v>
      </c>
      <c r="K15" s="291">
        <v>404336.48999999982</v>
      </c>
      <c r="L15" s="291">
        <v>218410.39999999991</v>
      </c>
      <c r="M15" s="291">
        <v>102959.27</v>
      </c>
      <c r="N15" s="291">
        <v>477787.65</v>
      </c>
      <c r="O15" s="291">
        <v>111558.06999999999</v>
      </c>
      <c r="P15" s="291">
        <v>102436.22000000003</v>
      </c>
      <c r="Q15" s="291">
        <v>0</v>
      </c>
      <c r="R15" s="287">
        <f t="shared" si="0"/>
        <v>5638933.2400000012</v>
      </c>
      <c r="U15" s="27"/>
    </row>
    <row r="16" spans="1:21" ht="20.100000000000001" customHeight="1" x14ac:dyDescent="0.3">
      <c r="A16" s="115" t="s">
        <v>305</v>
      </c>
      <c r="B16" s="291">
        <v>0</v>
      </c>
      <c r="C16" s="291">
        <v>0</v>
      </c>
      <c r="D16" s="291">
        <v>0</v>
      </c>
      <c r="E16" s="291">
        <v>0</v>
      </c>
      <c r="F16" s="291">
        <v>0</v>
      </c>
      <c r="G16" s="291">
        <v>0</v>
      </c>
      <c r="H16" s="291">
        <v>0</v>
      </c>
      <c r="I16" s="291">
        <v>0</v>
      </c>
      <c r="J16" s="291">
        <v>0</v>
      </c>
      <c r="K16" s="291">
        <v>0</v>
      </c>
      <c r="L16" s="291">
        <v>0</v>
      </c>
      <c r="M16" s="291">
        <v>0</v>
      </c>
      <c r="N16" s="291">
        <v>0</v>
      </c>
      <c r="O16" s="291">
        <v>0</v>
      </c>
      <c r="P16" s="291">
        <v>0</v>
      </c>
      <c r="Q16" s="291">
        <v>0</v>
      </c>
      <c r="R16" s="287">
        <f t="shared" si="0"/>
        <v>0</v>
      </c>
      <c r="U16" s="27"/>
    </row>
    <row r="17" spans="1:21" ht="20.100000000000001" customHeight="1" x14ac:dyDescent="0.3">
      <c r="A17" s="115" t="s">
        <v>175</v>
      </c>
      <c r="B17" s="291">
        <v>0</v>
      </c>
      <c r="C17" s="291">
        <v>66036.199999999983</v>
      </c>
      <c r="D17" s="291">
        <v>6353</v>
      </c>
      <c r="E17" s="291">
        <v>70017.549999999988</v>
      </c>
      <c r="F17" s="291">
        <v>45</v>
      </c>
      <c r="G17" s="291">
        <v>25729.99</v>
      </c>
      <c r="H17" s="291">
        <v>8689.76</v>
      </c>
      <c r="I17" s="291">
        <v>0</v>
      </c>
      <c r="J17" s="291">
        <v>0</v>
      </c>
      <c r="K17" s="291">
        <v>0</v>
      </c>
      <c r="L17" s="291">
        <v>0</v>
      </c>
      <c r="M17" s="291">
        <v>0</v>
      </c>
      <c r="N17" s="291">
        <v>0</v>
      </c>
      <c r="O17" s="291">
        <v>0</v>
      </c>
      <c r="P17" s="291">
        <v>0</v>
      </c>
      <c r="Q17" s="291">
        <v>34488.230000000003</v>
      </c>
      <c r="R17" s="287">
        <f t="shared" si="0"/>
        <v>211359.72999999998</v>
      </c>
      <c r="U17" s="27"/>
    </row>
    <row r="18" spans="1:21" ht="20.100000000000001" customHeight="1" x14ac:dyDescent="0.3">
      <c r="A18" s="176" t="s">
        <v>387</v>
      </c>
      <c r="B18" s="291">
        <v>0</v>
      </c>
      <c r="C18" s="291">
        <v>0</v>
      </c>
      <c r="D18" s="291">
        <v>0</v>
      </c>
      <c r="E18" s="291">
        <v>0</v>
      </c>
      <c r="F18" s="291">
        <v>0</v>
      </c>
      <c r="G18" s="291">
        <v>0</v>
      </c>
      <c r="H18" s="291">
        <v>0</v>
      </c>
      <c r="I18" s="291">
        <v>0</v>
      </c>
      <c r="J18" s="291">
        <v>0</v>
      </c>
      <c r="K18" s="291">
        <v>0</v>
      </c>
      <c r="L18" s="291">
        <v>0</v>
      </c>
      <c r="M18" s="291">
        <v>0</v>
      </c>
      <c r="N18" s="291">
        <v>0</v>
      </c>
      <c r="O18" s="291">
        <v>0</v>
      </c>
      <c r="P18" s="291">
        <v>0</v>
      </c>
      <c r="Q18" s="291">
        <v>0</v>
      </c>
      <c r="R18" s="287">
        <f t="shared" si="0"/>
        <v>0</v>
      </c>
      <c r="U18" s="27"/>
    </row>
    <row r="19" spans="1:21" ht="20.100000000000001" customHeight="1" x14ac:dyDescent="0.25">
      <c r="A19" s="198" t="s">
        <v>22</v>
      </c>
      <c r="B19" s="287">
        <f>SUM(B5:B18)</f>
        <v>172510.72999999998</v>
      </c>
      <c r="C19" s="287">
        <f t="shared" ref="C19:Q19" si="1">SUM(C5:C18)</f>
        <v>676482.59</v>
      </c>
      <c r="D19" s="287">
        <f t="shared" si="1"/>
        <v>2807858.6500000004</v>
      </c>
      <c r="E19" s="287">
        <f t="shared" si="1"/>
        <v>862333.53000000049</v>
      </c>
      <c r="F19" s="287">
        <f t="shared" si="1"/>
        <v>827480.29000000027</v>
      </c>
      <c r="G19" s="287">
        <f t="shared" si="1"/>
        <v>1365258.1599999995</v>
      </c>
      <c r="H19" s="287">
        <f t="shared" si="1"/>
        <v>741839.91999999981</v>
      </c>
      <c r="I19" s="287">
        <f t="shared" si="1"/>
        <v>897595.95</v>
      </c>
      <c r="J19" s="287">
        <f t="shared" si="1"/>
        <v>455677.16999999993</v>
      </c>
      <c r="K19" s="287">
        <f t="shared" si="1"/>
        <v>1422653.9199999997</v>
      </c>
      <c r="L19" s="287">
        <f t="shared" si="1"/>
        <v>777658.83999999985</v>
      </c>
      <c r="M19" s="287">
        <f t="shared" si="1"/>
        <v>374145.48</v>
      </c>
      <c r="N19" s="287">
        <f t="shared" si="1"/>
        <v>1068869.82</v>
      </c>
      <c r="O19" s="287">
        <f t="shared" si="1"/>
        <v>192085.90999999997</v>
      </c>
      <c r="P19" s="287">
        <f t="shared" si="1"/>
        <v>248290.76000000004</v>
      </c>
      <c r="Q19" s="287">
        <f t="shared" si="1"/>
        <v>5615077.540000001</v>
      </c>
      <c r="R19" s="287">
        <f t="shared" si="0"/>
        <v>18505819.260000002</v>
      </c>
      <c r="U19" s="27"/>
    </row>
    <row r="20" spans="1:21" ht="13.5" customHeight="1" x14ac:dyDescent="0.25"/>
    <row r="21" spans="1:21" x14ac:dyDescent="0.25">
      <c r="M21" s="243"/>
    </row>
    <row r="24" spans="1:21" ht="17.25" x14ac:dyDescent="0.3"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</row>
    <row r="25" spans="1:21" ht="17.25" x14ac:dyDescent="0.3">
      <c r="B25" s="388"/>
      <c r="C25" s="388"/>
      <c r="D25" s="388"/>
      <c r="E25" s="388"/>
      <c r="F25" s="388"/>
      <c r="G25" s="388"/>
      <c r="H25" s="388"/>
      <c r="I25" s="388"/>
      <c r="J25" s="388"/>
      <c r="K25" s="388"/>
      <c r="L25" s="388"/>
      <c r="M25" s="388"/>
      <c r="N25" s="388"/>
      <c r="O25" s="388"/>
      <c r="P25" s="388"/>
      <c r="Q25" s="388"/>
      <c r="R25" s="388"/>
    </row>
    <row r="26" spans="1:21" ht="17.25" x14ac:dyDescent="0.3">
      <c r="B26" s="388"/>
      <c r="C26" s="388"/>
      <c r="D26" s="388"/>
      <c r="E26" s="388"/>
      <c r="F26" s="388"/>
      <c r="G26" s="388"/>
      <c r="H26" s="388"/>
      <c r="I26" s="388"/>
      <c r="J26" s="388"/>
      <c r="K26" s="388"/>
      <c r="L26" s="388"/>
      <c r="M26" s="388"/>
      <c r="N26" s="388"/>
      <c r="O26" s="388"/>
      <c r="P26" s="388"/>
      <c r="Q26" s="388"/>
      <c r="R26" s="388"/>
    </row>
    <row r="27" spans="1:21" ht="17.25" x14ac:dyDescent="0.3">
      <c r="B27" s="388"/>
      <c r="C27" s="388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</row>
    <row r="28" spans="1:21" ht="17.25" x14ac:dyDescent="0.3">
      <c r="B28" s="388"/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  <c r="P28" s="388"/>
      <c r="Q28" s="388"/>
      <c r="R28" s="388"/>
    </row>
    <row r="29" spans="1:21" ht="17.25" x14ac:dyDescent="0.3"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388"/>
      <c r="O29" s="388"/>
      <c r="P29" s="388"/>
      <c r="Q29" s="388"/>
      <c r="R29" s="388"/>
    </row>
  </sheetData>
  <pageMargins left="0.7" right="0.7" top="0.75" bottom="0.75" header="0.3" footer="0.3"/>
  <pageSetup paperSize="14" scale="5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O264"/>
  <sheetViews>
    <sheetView topLeftCell="A11" zoomScale="95" zoomScaleNormal="95" workbookViewId="0">
      <selection activeCell="A77" sqref="A77"/>
    </sheetView>
  </sheetViews>
  <sheetFormatPr baseColWidth="10" defaultColWidth="11.42578125" defaultRowHeight="13.5" x14ac:dyDescent="0.25"/>
  <cols>
    <col min="1" max="1" width="33.140625" style="8" customWidth="1"/>
    <col min="2" max="2" width="12.42578125" style="8" customWidth="1"/>
    <col min="3" max="3" width="11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1" width="12.85546875" style="8" customWidth="1"/>
    <col min="12" max="12" width="13" style="8" customWidth="1"/>
    <col min="13" max="13" width="13.140625" style="8" customWidth="1"/>
    <col min="14" max="14" width="15.5703125" style="8" customWidth="1"/>
    <col min="15" max="16384" width="11.42578125" style="8"/>
  </cols>
  <sheetData>
    <row r="1" spans="1:15" x14ac:dyDescent="0.25">
      <c r="A1" s="20" t="s">
        <v>495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5" s="111" customFormat="1" ht="20.100000000000001" customHeight="1" x14ac:dyDescent="0.25">
      <c r="A3" s="109" t="s">
        <v>189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2"/>
    </row>
    <row r="4" spans="1:15" s="111" customFormat="1" ht="20.100000000000001" customHeight="1" x14ac:dyDescent="0.25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34" t="s">
        <v>22</v>
      </c>
    </row>
    <row r="5" spans="1:15" s="111" customFormat="1" ht="20.100000000000001" customHeight="1" x14ac:dyDescent="0.25">
      <c r="A5" s="176" t="s">
        <v>161</v>
      </c>
      <c r="B5" s="293">
        <v>2099.08</v>
      </c>
      <c r="C5" s="293">
        <v>2056.63</v>
      </c>
      <c r="D5" s="293">
        <v>2222.94</v>
      </c>
      <c r="E5" s="293">
        <v>2117.19</v>
      </c>
      <c r="F5" s="293">
        <v>2185.4</v>
      </c>
      <c r="G5" s="293">
        <v>2129.6</v>
      </c>
      <c r="H5" s="293">
        <v>2074.42</v>
      </c>
      <c r="I5" s="293">
        <v>2210.0699999999997</v>
      </c>
      <c r="J5" s="293">
        <v>2081.6</v>
      </c>
      <c r="K5" s="293">
        <v>2218.1799999999998</v>
      </c>
      <c r="L5" s="293">
        <v>2079.65</v>
      </c>
      <c r="M5" s="293">
        <v>2222.1099999999997</v>
      </c>
      <c r="N5" s="294">
        <f t="shared" ref="N5:N19" si="0">SUM(B5:M5)</f>
        <v>25696.870000000003</v>
      </c>
    </row>
    <row r="6" spans="1:15" s="111" customFormat="1" ht="20.100000000000001" customHeight="1" x14ac:dyDescent="0.25">
      <c r="A6" s="176" t="s">
        <v>162</v>
      </c>
      <c r="B6" s="293">
        <v>899.62999999999988</v>
      </c>
      <c r="C6" s="293">
        <v>869.49</v>
      </c>
      <c r="D6" s="293">
        <v>968.81999999999994</v>
      </c>
      <c r="E6" s="293">
        <v>940.47</v>
      </c>
      <c r="F6" s="293">
        <v>976</v>
      </c>
      <c r="G6" s="293">
        <v>956.72</v>
      </c>
      <c r="H6" s="293">
        <v>937.04000000000008</v>
      </c>
      <c r="I6" s="293">
        <v>922.65000000000009</v>
      </c>
      <c r="J6" s="293">
        <v>955.54</v>
      </c>
      <c r="K6" s="293">
        <v>1047.5999999999999</v>
      </c>
      <c r="L6" s="293">
        <v>1027.73</v>
      </c>
      <c r="M6" s="293">
        <v>1078.6999999999998</v>
      </c>
      <c r="N6" s="294">
        <f t="shared" si="0"/>
        <v>11580.39</v>
      </c>
    </row>
    <row r="7" spans="1:15" s="111" customFormat="1" ht="20.100000000000001" customHeight="1" x14ac:dyDescent="0.25">
      <c r="A7" s="176" t="s">
        <v>163</v>
      </c>
      <c r="B7" s="293">
        <v>761.68</v>
      </c>
      <c r="C7" s="293">
        <v>756.7</v>
      </c>
      <c r="D7" s="293">
        <v>795.50000000000011</v>
      </c>
      <c r="E7" s="293">
        <v>794.18</v>
      </c>
      <c r="F7" s="293">
        <v>799.27</v>
      </c>
      <c r="G7" s="293">
        <v>824.88000000000011</v>
      </c>
      <c r="H7" s="293">
        <v>829.64</v>
      </c>
      <c r="I7" s="293">
        <v>868.28</v>
      </c>
      <c r="J7" s="293">
        <v>860.23</v>
      </c>
      <c r="K7" s="293">
        <v>948.57999999999993</v>
      </c>
      <c r="L7" s="293">
        <v>881.47</v>
      </c>
      <c r="M7" s="293">
        <v>967.86</v>
      </c>
      <c r="N7" s="294">
        <f t="shared" si="0"/>
        <v>10088.27</v>
      </c>
    </row>
    <row r="8" spans="1:15" s="111" customFormat="1" ht="20.100000000000001" customHeight="1" x14ac:dyDescent="0.25">
      <c r="A8" s="115" t="s">
        <v>184</v>
      </c>
      <c r="B8" s="293">
        <v>1.26</v>
      </c>
      <c r="C8" s="293">
        <v>1.59</v>
      </c>
      <c r="D8" s="293">
        <v>0.08</v>
      </c>
      <c r="E8" s="293">
        <v>7.0000000000000007E-2</v>
      </c>
      <c r="F8" s="293">
        <v>0.43</v>
      </c>
      <c r="G8" s="293">
        <v>0.98</v>
      </c>
      <c r="H8" s="293">
        <v>1.46</v>
      </c>
      <c r="I8" s="293">
        <v>0.47</v>
      </c>
      <c r="J8" s="293">
        <v>0.22</v>
      </c>
      <c r="K8" s="293">
        <v>0.14000000000000001</v>
      </c>
      <c r="L8" s="293">
        <v>0.16</v>
      </c>
      <c r="M8" s="293">
        <v>0.3</v>
      </c>
      <c r="N8" s="294">
        <f t="shared" si="0"/>
        <v>7.1599999999999993</v>
      </c>
    </row>
    <row r="9" spans="1:15" s="111" customFormat="1" ht="20.100000000000001" customHeight="1" x14ac:dyDescent="0.25">
      <c r="A9" s="115" t="s">
        <v>164</v>
      </c>
      <c r="B9" s="293">
        <v>1141.4099999999999</v>
      </c>
      <c r="C9" s="293">
        <v>1060.7</v>
      </c>
      <c r="D9" s="293">
        <v>883.06</v>
      </c>
      <c r="E9" s="293">
        <v>640.4</v>
      </c>
      <c r="F9" s="293">
        <v>713.96</v>
      </c>
      <c r="G9" s="293">
        <v>801.68</v>
      </c>
      <c r="H9" s="293">
        <v>980.96</v>
      </c>
      <c r="I9" s="293">
        <v>830.42</v>
      </c>
      <c r="J9" s="293">
        <v>877.86</v>
      </c>
      <c r="K9" s="293">
        <v>920.01</v>
      </c>
      <c r="L9" s="293">
        <v>747.46</v>
      </c>
      <c r="M9" s="293">
        <v>552.69000000000005</v>
      </c>
      <c r="N9" s="294">
        <f t="shared" si="0"/>
        <v>10150.609999999999</v>
      </c>
    </row>
    <row r="10" spans="1:15" s="12" customFormat="1" ht="20.100000000000001" customHeight="1" x14ac:dyDescent="0.25">
      <c r="A10" s="115" t="s">
        <v>165</v>
      </c>
      <c r="B10" s="293">
        <v>0.85</v>
      </c>
      <c r="C10" s="293">
        <v>0.74</v>
      </c>
      <c r="D10" s="293">
        <v>0.71</v>
      </c>
      <c r="E10" s="293">
        <v>0.84</v>
      </c>
      <c r="F10" s="293">
        <v>4.8600000000000003</v>
      </c>
      <c r="G10" s="293">
        <v>1.97</v>
      </c>
      <c r="H10" s="293">
        <v>5.92</v>
      </c>
      <c r="I10" s="293">
        <v>19.190000000000001</v>
      </c>
      <c r="J10" s="293">
        <v>17.95</v>
      </c>
      <c r="K10" s="293">
        <v>11.97</v>
      </c>
      <c r="L10" s="293">
        <v>0.85</v>
      </c>
      <c r="M10" s="293">
        <v>0.71</v>
      </c>
      <c r="N10" s="294">
        <f t="shared" si="0"/>
        <v>66.559999999999988</v>
      </c>
      <c r="O10" s="111"/>
    </row>
    <row r="11" spans="1:15" ht="20.100000000000001" customHeight="1" x14ac:dyDescent="0.25">
      <c r="A11" s="115" t="s">
        <v>166</v>
      </c>
      <c r="B11" s="293">
        <v>0</v>
      </c>
      <c r="C11" s="293">
        <v>0</v>
      </c>
      <c r="D11" s="293">
        <v>0</v>
      </c>
      <c r="E11" s="293">
        <v>0</v>
      </c>
      <c r="F11" s="293">
        <v>0</v>
      </c>
      <c r="G11" s="293">
        <v>0</v>
      </c>
      <c r="H11" s="293">
        <v>0</v>
      </c>
      <c r="I11" s="293">
        <v>0</v>
      </c>
      <c r="J11" s="293">
        <v>0</v>
      </c>
      <c r="K11" s="293">
        <v>0</v>
      </c>
      <c r="L11" s="293">
        <v>0</v>
      </c>
      <c r="M11" s="293">
        <v>0</v>
      </c>
      <c r="N11" s="294">
        <f t="shared" si="0"/>
        <v>0</v>
      </c>
    </row>
    <row r="12" spans="1:15" s="12" customFormat="1" ht="20.100000000000001" customHeight="1" x14ac:dyDescent="0.25">
      <c r="A12" s="115" t="s">
        <v>167</v>
      </c>
      <c r="B12" s="293">
        <v>0</v>
      </c>
      <c r="C12" s="293">
        <v>0</v>
      </c>
      <c r="D12" s="293">
        <v>0</v>
      </c>
      <c r="E12" s="293">
        <v>0</v>
      </c>
      <c r="F12" s="293">
        <v>0</v>
      </c>
      <c r="G12" s="293">
        <v>0</v>
      </c>
      <c r="H12" s="293">
        <v>0</v>
      </c>
      <c r="I12" s="293">
        <v>0</v>
      </c>
      <c r="J12" s="293">
        <v>0</v>
      </c>
      <c r="K12" s="293">
        <v>0</v>
      </c>
      <c r="L12" s="293">
        <v>0</v>
      </c>
      <c r="M12" s="293">
        <v>0</v>
      </c>
      <c r="N12" s="294">
        <f t="shared" si="0"/>
        <v>0</v>
      </c>
      <c r="O12" s="111"/>
    </row>
    <row r="13" spans="1:15" s="12" customFormat="1" ht="20.100000000000001" customHeight="1" x14ac:dyDescent="0.25">
      <c r="A13" s="115" t="s">
        <v>168</v>
      </c>
      <c r="B13" s="293">
        <v>318.38</v>
      </c>
      <c r="C13" s="293">
        <v>828.49</v>
      </c>
      <c r="D13" s="293">
        <v>1131.45</v>
      </c>
      <c r="E13" s="293">
        <v>1132.45</v>
      </c>
      <c r="F13" s="293">
        <v>1248.69</v>
      </c>
      <c r="G13" s="293">
        <v>1299.51</v>
      </c>
      <c r="H13" s="293">
        <v>965.4</v>
      </c>
      <c r="I13" s="293">
        <v>1036.56</v>
      </c>
      <c r="J13" s="293">
        <v>53.2</v>
      </c>
      <c r="K13" s="293">
        <v>1266.8699999999999</v>
      </c>
      <c r="L13" s="293">
        <v>1395.12</v>
      </c>
      <c r="M13" s="293">
        <v>309.5</v>
      </c>
      <c r="N13" s="294">
        <f t="shared" si="0"/>
        <v>10985.619999999999</v>
      </c>
      <c r="O13" s="111"/>
    </row>
    <row r="14" spans="1:15" s="12" customFormat="1" ht="20.100000000000001" customHeight="1" x14ac:dyDescent="0.25">
      <c r="A14" s="115" t="s">
        <v>169</v>
      </c>
      <c r="B14" s="293">
        <v>3692.01</v>
      </c>
      <c r="C14" s="293">
        <v>3593.59</v>
      </c>
      <c r="D14" s="293">
        <v>3912.38</v>
      </c>
      <c r="E14" s="293">
        <v>3889.35</v>
      </c>
      <c r="F14" s="293">
        <v>4302.7700000000004</v>
      </c>
      <c r="G14" s="293">
        <v>4205.2000000000007</v>
      </c>
      <c r="H14" s="293">
        <v>4299.6399999999994</v>
      </c>
      <c r="I14" s="293">
        <v>4331.4500000000007</v>
      </c>
      <c r="J14" s="293">
        <v>4042.75</v>
      </c>
      <c r="K14" s="293">
        <v>5023.3500000000004</v>
      </c>
      <c r="L14" s="293">
        <v>4734.2700000000004</v>
      </c>
      <c r="M14" s="293">
        <v>4417.6499999999996</v>
      </c>
      <c r="N14" s="294">
        <f t="shared" si="0"/>
        <v>50444.409999999996</v>
      </c>
      <c r="O14" s="111"/>
    </row>
    <row r="15" spans="1:15" ht="20.100000000000001" customHeight="1" x14ac:dyDescent="0.25">
      <c r="A15" s="115" t="s">
        <v>304</v>
      </c>
      <c r="B15" s="293">
        <v>3769.67</v>
      </c>
      <c r="C15" s="293">
        <v>3609.62</v>
      </c>
      <c r="D15" s="293">
        <v>4082.8</v>
      </c>
      <c r="E15" s="293">
        <v>4049.5699999999997</v>
      </c>
      <c r="F15" s="293">
        <v>4670.37</v>
      </c>
      <c r="G15" s="293">
        <v>4780.6100000000006</v>
      </c>
      <c r="H15" s="293">
        <v>4820.25</v>
      </c>
      <c r="I15" s="293">
        <v>4872.34</v>
      </c>
      <c r="J15" s="293">
        <v>4601.12</v>
      </c>
      <c r="K15" s="293">
        <v>5158.5499999999993</v>
      </c>
      <c r="L15" s="293">
        <v>4674.72</v>
      </c>
      <c r="M15" s="293">
        <v>4401.22</v>
      </c>
      <c r="N15" s="294">
        <f t="shared" si="0"/>
        <v>53490.84</v>
      </c>
    </row>
    <row r="16" spans="1:15" ht="20.100000000000001" customHeight="1" x14ac:dyDescent="0.25">
      <c r="A16" s="115" t="s">
        <v>305</v>
      </c>
      <c r="B16" s="293">
        <v>0</v>
      </c>
      <c r="C16" s="293">
        <v>0</v>
      </c>
      <c r="D16" s="293">
        <v>0</v>
      </c>
      <c r="E16" s="293">
        <v>0</v>
      </c>
      <c r="F16" s="293">
        <v>0</v>
      </c>
      <c r="G16" s="293">
        <v>0</v>
      </c>
      <c r="H16" s="293">
        <v>0</v>
      </c>
      <c r="I16" s="293">
        <v>0</v>
      </c>
      <c r="J16" s="293">
        <v>0</v>
      </c>
      <c r="K16" s="293">
        <v>0</v>
      </c>
      <c r="L16" s="293">
        <v>0</v>
      </c>
      <c r="M16" s="293">
        <v>0</v>
      </c>
      <c r="N16" s="294">
        <f t="shared" si="0"/>
        <v>0</v>
      </c>
    </row>
    <row r="17" spans="1:14" ht="20.100000000000001" customHeight="1" x14ac:dyDescent="0.25">
      <c r="A17" s="115" t="s">
        <v>175</v>
      </c>
      <c r="B17" s="293">
        <v>0</v>
      </c>
      <c r="C17" s="293">
        <v>0</v>
      </c>
      <c r="D17" s="293">
        <v>0</v>
      </c>
      <c r="E17" s="293">
        <v>0</v>
      </c>
      <c r="F17" s="293">
        <v>0</v>
      </c>
      <c r="G17" s="293">
        <v>0</v>
      </c>
      <c r="H17" s="293">
        <v>0</v>
      </c>
      <c r="I17" s="293">
        <v>0</v>
      </c>
      <c r="J17" s="293">
        <v>0</v>
      </c>
      <c r="K17" s="293">
        <v>0</v>
      </c>
      <c r="L17" s="293">
        <v>0</v>
      </c>
      <c r="M17" s="293">
        <v>0</v>
      </c>
      <c r="N17" s="294">
        <f t="shared" si="0"/>
        <v>0</v>
      </c>
    </row>
    <row r="18" spans="1:14" ht="20.100000000000001" customHeight="1" x14ac:dyDescent="0.25">
      <c r="A18" s="115" t="s">
        <v>387</v>
      </c>
      <c r="B18" s="293">
        <v>0</v>
      </c>
      <c r="C18" s="293">
        <v>0</v>
      </c>
      <c r="D18" s="293">
        <v>0</v>
      </c>
      <c r="E18" s="293">
        <v>0</v>
      </c>
      <c r="F18" s="293">
        <v>0</v>
      </c>
      <c r="G18" s="293">
        <v>0</v>
      </c>
      <c r="H18" s="293">
        <v>0</v>
      </c>
      <c r="I18" s="293">
        <v>0</v>
      </c>
      <c r="J18" s="293">
        <v>0</v>
      </c>
      <c r="K18" s="293">
        <v>0</v>
      </c>
      <c r="L18" s="293">
        <v>0</v>
      </c>
      <c r="M18" s="293">
        <v>0</v>
      </c>
      <c r="N18" s="294">
        <f t="shared" si="0"/>
        <v>0</v>
      </c>
    </row>
    <row r="19" spans="1:14" ht="20.100000000000001" customHeight="1" x14ac:dyDescent="0.25">
      <c r="A19" s="197" t="s">
        <v>15</v>
      </c>
      <c r="B19" s="292">
        <f t="shared" ref="B19:M19" si="1">SUM(B5:B18)</f>
        <v>12683.97</v>
      </c>
      <c r="C19" s="292">
        <f t="shared" si="1"/>
        <v>12777.55</v>
      </c>
      <c r="D19" s="292">
        <f t="shared" si="1"/>
        <v>13997.739999999998</v>
      </c>
      <c r="E19" s="292">
        <f t="shared" si="1"/>
        <v>13564.519999999999</v>
      </c>
      <c r="F19" s="292">
        <f t="shared" si="1"/>
        <v>14901.75</v>
      </c>
      <c r="G19" s="292">
        <f t="shared" si="1"/>
        <v>15001.150000000001</v>
      </c>
      <c r="H19" s="292">
        <f t="shared" si="1"/>
        <v>14914.73</v>
      </c>
      <c r="I19" s="292">
        <f t="shared" si="1"/>
        <v>15091.43</v>
      </c>
      <c r="J19" s="292">
        <f t="shared" si="1"/>
        <v>13490.469999999998</v>
      </c>
      <c r="K19" s="292">
        <f t="shared" si="1"/>
        <v>16595.25</v>
      </c>
      <c r="L19" s="292">
        <f t="shared" si="1"/>
        <v>15541.43</v>
      </c>
      <c r="M19" s="292">
        <f t="shared" si="1"/>
        <v>13950.740000000002</v>
      </c>
      <c r="N19" s="294">
        <f t="shared" si="0"/>
        <v>172510.72999999998</v>
      </c>
    </row>
    <row r="20" spans="1:14" ht="20.10000000000000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20.100000000000001" customHeight="1" x14ac:dyDescent="0.25">
      <c r="A21" s="117" t="s">
        <v>190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14" ht="20.100000000000001" customHeight="1" x14ac:dyDescent="0.25">
      <c r="A22" s="45" t="s">
        <v>101</v>
      </c>
      <c r="B22" s="45" t="s">
        <v>2</v>
      </c>
      <c r="C22" s="45" t="s">
        <v>3</v>
      </c>
      <c r="D22" s="45" t="s">
        <v>4</v>
      </c>
      <c r="E22" s="45" t="s">
        <v>5</v>
      </c>
      <c r="F22" s="45" t="s">
        <v>6</v>
      </c>
      <c r="G22" s="45" t="s">
        <v>7</v>
      </c>
      <c r="H22" s="45" t="s">
        <v>8</v>
      </c>
      <c r="I22" s="45" t="s">
        <v>9</v>
      </c>
      <c r="J22" s="45" t="s">
        <v>10</v>
      </c>
      <c r="K22" s="45" t="s">
        <v>11</v>
      </c>
      <c r="L22" s="45" t="s">
        <v>12</v>
      </c>
      <c r="M22" s="45" t="s">
        <v>13</v>
      </c>
      <c r="N22" s="34" t="s">
        <v>22</v>
      </c>
    </row>
    <row r="23" spans="1:14" ht="20.100000000000001" customHeight="1" x14ac:dyDescent="0.25">
      <c r="A23" s="176" t="s">
        <v>161</v>
      </c>
      <c r="B23" s="293">
        <v>2914.85</v>
      </c>
      <c r="C23" s="293">
        <v>2781.99</v>
      </c>
      <c r="D23" s="293">
        <v>2994.0499999999993</v>
      </c>
      <c r="E23" s="293">
        <v>2892.97</v>
      </c>
      <c r="F23" s="293">
        <v>2912.18</v>
      </c>
      <c r="G23" s="293">
        <v>2850.7799999999997</v>
      </c>
      <c r="H23" s="293">
        <v>3003.4199999999996</v>
      </c>
      <c r="I23" s="293">
        <v>2970.45</v>
      </c>
      <c r="J23" s="293">
        <v>2729.48</v>
      </c>
      <c r="K23" s="293">
        <v>2950.06</v>
      </c>
      <c r="L23" s="293">
        <v>2830.22</v>
      </c>
      <c r="M23" s="293">
        <v>3009.3900000000003</v>
      </c>
      <c r="N23" s="294">
        <f t="shared" ref="N23:N37" si="2">SUM(B23:M23)</f>
        <v>34839.840000000004</v>
      </c>
    </row>
    <row r="24" spans="1:14" ht="20.100000000000001" customHeight="1" x14ac:dyDescent="0.25">
      <c r="A24" s="176" t="s">
        <v>162</v>
      </c>
      <c r="B24" s="293">
        <v>2689.02</v>
      </c>
      <c r="C24" s="293">
        <v>2581.23</v>
      </c>
      <c r="D24" s="293">
        <v>2819.6000000000004</v>
      </c>
      <c r="E24" s="293">
        <v>2700.89</v>
      </c>
      <c r="F24" s="293">
        <v>2753.47</v>
      </c>
      <c r="G24" s="293">
        <v>2696.37</v>
      </c>
      <c r="H24" s="293">
        <v>2787.3899999999994</v>
      </c>
      <c r="I24" s="293">
        <v>2843.6699999999996</v>
      </c>
      <c r="J24" s="293">
        <v>2661.21</v>
      </c>
      <c r="K24" s="293">
        <v>2888.73</v>
      </c>
      <c r="L24" s="293">
        <v>2802.1000000000004</v>
      </c>
      <c r="M24" s="293">
        <v>3003.39</v>
      </c>
      <c r="N24" s="294">
        <f t="shared" si="2"/>
        <v>33227.069999999992</v>
      </c>
    </row>
    <row r="25" spans="1:14" ht="20.100000000000001" customHeight="1" x14ac:dyDescent="0.25">
      <c r="A25" s="176" t="s">
        <v>163</v>
      </c>
      <c r="B25" s="293">
        <v>968.92000000000007</v>
      </c>
      <c r="C25" s="293">
        <v>915.14</v>
      </c>
      <c r="D25" s="293">
        <v>988.68000000000006</v>
      </c>
      <c r="E25" s="293">
        <v>964.3599999999999</v>
      </c>
      <c r="F25" s="293">
        <v>986.57999999999993</v>
      </c>
      <c r="G25" s="293">
        <v>1005.6899999999999</v>
      </c>
      <c r="H25" s="293">
        <v>1077.4299999999998</v>
      </c>
      <c r="I25" s="293">
        <v>1103.94</v>
      </c>
      <c r="J25" s="293">
        <v>1053.6399999999999</v>
      </c>
      <c r="K25" s="293">
        <v>1141.67</v>
      </c>
      <c r="L25" s="293">
        <v>1138.9099999999999</v>
      </c>
      <c r="M25" s="293">
        <v>1225.72</v>
      </c>
      <c r="N25" s="294">
        <f t="shared" si="2"/>
        <v>12570.679999999998</v>
      </c>
    </row>
    <row r="26" spans="1:14" ht="20.100000000000001" customHeight="1" x14ac:dyDescent="0.25">
      <c r="A26" s="176" t="s">
        <v>184</v>
      </c>
      <c r="B26" s="293">
        <v>3.88</v>
      </c>
      <c r="C26" s="293">
        <v>3.12</v>
      </c>
      <c r="D26" s="293">
        <v>5.07</v>
      </c>
      <c r="E26" s="293">
        <v>7.84</v>
      </c>
      <c r="F26" s="293">
        <v>2.98</v>
      </c>
      <c r="G26" s="293">
        <v>3.94</v>
      </c>
      <c r="H26" s="293">
        <v>3.62</v>
      </c>
      <c r="I26" s="293">
        <v>4.49</v>
      </c>
      <c r="J26" s="293">
        <v>4.37</v>
      </c>
      <c r="K26" s="293">
        <v>5.69</v>
      </c>
      <c r="L26" s="293">
        <v>6.92</v>
      </c>
      <c r="M26" s="293">
        <v>2.69</v>
      </c>
      <c r="N26" s="294">
        <f t="shared" si="2"/>
        <v>54.61</v>
      </c>
    </row>
    <row r="27" spans="1:14" ht="20.100000000000001" customHeight="1" x14ac:dyDescent="0.25">
      <c r="A27" s="176" t="s">
        <v>164</v>
      </c>
      <c r="B27" s="293">
        <v>2910.3</v>
      </c>
      <c r="C27" s="293">
        <v>2764.3900000000003</v>
      </c>
      <c r="D27" s="293">
        <v>2908.8</v>
      </c>
      <c r="E27" s="293">
        <v>2498.9299999999998</v>
      </c>
      <c r="F27" s="293">
        <v>2562.38</v>
      </c>
      <c r="G27" s="293">
        <v>2253.7200000000003</v>
      </c>
      <c r="H27" s="293">
        <v>1763.2</v>
      </c>
      <c r="I27" s="293">
        <v>1638.3799999999999</v>
      </c>
      <c r="J27" s="293">
        <v>1853.44</v>
      </c>
      <c r="K27" s="293">
        <v>1677.75</v>
      </c>
      <c r="L27" s="293">
        <v>2044.09</v>
      </c>
      <c r="M27" s="293">
        <v>2759.9100000000003</v>
      </c>
      <c r="N27" s="294">
        <f t="shared" si="2"/>
        <v>27635.290000000005</v>
      </c>
    </row>
    <row r="28" spans="1:14" ht="20.100000000000001" customHeight="1" x14ac:dyDescent="0.25">
      <c r="A28" s="176" t="s">
        <v>165</v>
      </c>
      <c r="B28" s="293">
        <v>1.19</v>
      </c>
      <c r="C28" s="293">
        <v>1</v>
      </c>
      <c r="D28" s="293">
        <v>1.06</v>
      </c>
      <c r="E28" s="293">
        <v>1.52</v>
      </c>
      <c r="F28" s="293">
        <v>4.71</v>
      </c>
      <c r="G28" s="293">
        <v>9.66</v>
      </c>
      <c r="H28" s="293">
        <v>10.220000000000001</v>
      </c>
      <c r="I28" s="293">
        <v>7.26</v>
      </c>
      <c r="J28" s="293">
        <v>4.66</v>
      </c>
      <c r="K28" s="293">
        <v>1.91</v>
      </c>
      <c r="L28" s="293">
        <v>1.26</v>
      </c>
      <c r="M28" s="293">
        <v>0.97</v>
      </c>
      <c r="N28" s="294">
        <f t="shared" si="2"/>
        <v>45.419999999999995</v>
      </c>
    </row>
    <row r="29" spans="1:14" ht="20.100000000000001" customHeight="1" x14ac:dyDescent="0.25">
      <c r="A29" s="176" t="s">
        <v>166</v>
      </c>
      <c r="B29" s="293">
        <v>0</v>
      </c>
      <c r="C29" s="293">
        <v>0</v>
      </c>
      <c r="D29" s="293">
        <v>0</v>
      </c>
      <c r="E29" s="293">
        <v>0</v>
      </c>
      <c r="F29" s="293">
        <v>0</v>
      </c>
      <c r="G29" s="293">
        <v>0</v>
      </c>
      <c r="H29" s="293">
        <v>0</v>
      </c>
      <c r="I29" s="293">
        <v>0</v>
      </c>
      <c r="J29" s="293">
        <v>0</v>
      </c>
      <c r="K29" s="293">
        <v>0</v>
      </c>
      <c r="L29" s="293">
        <v>0</v>
      </c>
      <c r="M29" s="293">
        <v>0</v>
      </c>
      <c r="N29" s="294">
        <f t="shared" si="2"/>
        <v>0</v>
      </c>
    </row>
    <row r="30" spans="1:14" ht="20.100000000000001" customHeight="1" x14ac:dyDescent="0.25">
      <c r="A30" s="176" t="s">
        <v>167</v>
      </c>
      <c r="B30" s="293">
        <v>0</v>
      </c>
      <c r="C30" s="293">
        <v>0</v>
      </c>
      <c r="D30" s="293">
        <v>0</v>
      </c>
      <c r="E30" s="293">
        <v>0</v>
      </c>
      <c r="F30" s="293">
        <v>0</v>
      </c>
      <c r="G30" s="293">
        <v>0</v>
      </c>
      <c r="H30" s="293">
        <v>0</v>
      </c>
      <c r="I30" s="293">
        <v>0</v>
      </c>
      <c r="J30" s="293">
        <v>0</v>
      </c>
      <c r="K30" s="293">
        <v>0</v>
      </c>
      <c r="L30" s="293">
        <v>0</v>
      </c>
      <c r="M30" s="293">
        <v>0</v>
      </c>
      <c r="N30" s="294">
        <f t="shared" si="2"/>
        <v>0</v>
      </c>
    </row>
    <row r="31" spans="1:14" ht="20.100000000000001" customHeight="1" x14ac:dyDescent="0.25">
      <c r="A31" s="176" t="s">
        <v>168</v>
      </c>
      <c r="B31" s="293">
        <v>1605.63</v>
      </c>
      <c r="C31" s="293">
        <v>1884.52</v>
      </c>
      <c r="D31" s="293">
        <v>1985.68</v>
      </c>
      <c r="E31" s="293">
        <v>2200.8200000000002</v>
      </c>
      <c r="F31" s="293">
        <v>1578.35</v>
      </c>
      <c r="G31" s="293">
        <v>2067.87</v>
      </c>
      <c r="H31" s="293">
        <v>1960.28</v>
      </c>
      <c r="I31" s="293">
        <v>1555.6399999999999</v>
      </c>
      <c r="J31" s="293">
        <v>908.92</v>
      </c>
      <c r="K31" s="293">
        <v>1692.71</v>
      </c>
      <c r="L31" s="293">
        <v>990.24</v>
      </c>
      <c r="M31" s="293">
        <v>935.67000000000007</v>
      </c>
      <c r="N31" s="294">
        <f t="shared" si="2"/>
        <v>19366.330000000002</v>
      </c>
    </row>
    <row r="32" spans="1:14" ht="20.100000000000001" customHeight="1" x14ac:dyDescent="0.25">
      <c r="A32" s="115" t="s">
        <v>169</v>
      </c>
      <c r="B32" s="293">
        <v>7551.6500000000005</v>
      </c>
      <c r="C32" s="293">
        <v>7084.3099999999995</v>
      </c>
      <c r="D32" s="293">
        <v>7527.4500000000007</v>
      </c>
      <c r="E32" s="293">
        <v>7272.42</v>
      </c>
      <c r="F32" s="293">
        <v>7336.1100000000006</v>
      </c>
      <c r="G32" s="293">
        <v>7265.4</v>
      </c>
      <c r="H32" s="293">
        <v>7638.2200000000012</v>
      </c>
      <c r="I32" s="293">
        <v>7593.16</v>
      </c>
      <c r="J32" s="293">
        <v>7080.82</v>
      </c>
      <c r="K32" s="293">
        <v>7814.92</v>
      </c>
      <c r="L32" s="293">
        <v>7229.9000000000015</v>
      </c>
      <c r="M32" s="293">
        <v>7416.66</v>
      </c>
      <c r="N32" s="294">
        <f t="shared" si="2"/>
        <v>88811.020000000019</v>
      </c>
    </row>
    <row r="33" spans="1:14" ht="20.100000000000001" customHeight="1" x14ac:dyDescent="0.25">
      <c r="A33" s="115" t="s">
        <v>304</v>
      </c>
      <c r="B33" s="293">
        <v>33355.919999999998</v>
      </c>
      <c r="C33" s="293">
        <v>28569.410000000003</v>
      </c>
      <c r="D33" s="293">
        <v>32212.190000000002</v>
      </c>
      <c r="E33" s="293">
        <v>31352.1</v>
      </c>
      <c r="F33" s="293">
        <v>34608.120000000003</v>
      </c>
      <c r="G33" s="293">
        <v>31385.469999999998</v>
      </c>
      <c r="H33" s="293">
        <v>32994.650000000009</v>
      </c>
      <c r="I33" s="293">
        <v>33356.32</v>
      </c>
      <c r="J33" s="293">
        <v>32137.42</v>
      </c>
      <c r="K33" s="293">
        <v>34957.250000000007</v>
      </c>
      <c r="L33" s="293">
        <v>34098.379999999997</v>
      </c>
      <c r="M33" s="293">
        <v>34868.9</v>
      </c>
      <c r="N33" s="294">
        <f t="shared" si="2"/>
        <v>393896.13</v>
      </c>
    </row>
    <row r="34" spans="1:14" ht="20.100000000000001" customHeight="1" x14ac:dyDescent="0.25">
      <c r="A34" s="115" t="s">
        <v>305</v>
      </c>
      <c r="B34" s="293">
        <v>0</v>
      </c>
      <c r="C34" s="293">
        <v>0</v>
      </c>
      <c r="D34" s="293">
        <v>0</v>
      </c>
      <c r="E34" s="293">
        <v>0</v>
      </c>
      <c r="F34" s="293">
        <v>0</v>
      </c>
      <c r="G34" s="293">
        <v>0</v>
      </c>
      <c r="H34" s="293">
        <v>0</v>
      </c>
      <c r="I34" s="293">
        <v>0</v>
      </c>
      <c r="J34" s="293">
        <v>0</v>
      </c>
      <c r="K34" s="293">
        <v>0</v>
      </c>
      <c r="L34" s="293">
        <v>0</v>
      </c>
      <c r="M34" s="293">
        <v>0</v>
      </c>
      <c r="N34" s="294">
        <f t="shared" si="2"/>
        <v>0</v>
      </c>
    </row>
    <row r="35" spans="1:14" ht="20.100000000000001" customHeight="1" x14ac:dyDescent="0.25">
      <c r="A35" s="176" t="s">
        <v>175</v>
      </c>
      <c r="B35" s="293">
        <v>4656.8500000000004</v>
      </c>
      <c r="C35" s="293">
        <v>3953.99</v>
      </c>
      <c r="D35" s="293">
        <v>4939.4299999999994</v>
      </c>
      <c r="E35" s="293">
        <v>5255.7199999999993</v>
      </c>
      <c r="F35" s="293">
        <v>5720.2</v>
      </c>
      <c r="G35" s="293">
        <v>5040.68</v>
      </c>
      <c r="H35" s="293">
        <v>5483.6900000000005</v>
      </c>
      <c r="I35" s="293">
        <v>6129.7</v>
      </c>
      <c r="J35" s="293">
        <v>5973.7999999999993</v>
      </c>
      <c r="K35" s="293">
        <v>6635.869999999999</v>
      </c>
      <c r="L35" s="293">
        <v>6070.62</v>
      </c>
      <c r="M35" s="293">
        <v>6175.6500000000005</v>
      </c>
      <c r="N35" s="294">
        <f t="shared" si="2"/>
        <v>66036.2</v>
      </c>
    </row>
    <row r="36" spans="1:14" ht="20.100000000000001" customHeight="1" x14ac:dyDescent="0.25">
      <c r="A36" s="115" t="s">
        <v>387</v>
      </c>
      <c r="B36" s="293">
        <v>0</v>
      </c>
      <c r="C36" s="293">
        <v>0</v>
      </c>
      <c r="D36" s="293">
        <v>0</v>
      </c>
      <c r="E36" s="293">
        <v>0</v>
      </c>
      <c r="F36" s="293">
        <v>0</v>
      </c>
      <c r="G36" s="293">
        <v>0</v>
      </c>
      <c r="H36" s="293">
        <v>0</v>
      </c>
      <c r="I36" s="293">
        <v>0</v>
      </c>
      <c r="J36" s="293">
        <v>0</v>
      </c>
      <c r="K36" s="293">
        <v>0</v>
      </c>
      <c r="L36" s="293">
        <v>0</v>
      </c>
      <c r="M36" s="293">
        <v>0</v>
      </c>
      <c r="N36" s="294">
        <f t="shared" si="2"/>
        <v>0</v>
      </c>
    </row>
    <row r="37" spans="1:14" ht="20.100000000000001" customHeight="1" x14ac:dyDescent="0.25">
      <c r="A37" s="197" t="s">
        <v>15</v>
      </c>
      <c r="B37" s="292">
        <f t="shared" ref="B37:M37" si="3">SUM(B23:B36)</f>
        <v>56658.21</v>
      </c>
      <c r="C37" s="292">
        <f t="shared" si="3"/>
        <v>50539.1</v>
      </c>
      <c r="D37" s="292">
        <f t="shared" si="3"/>
        <v>56382.01</v>
      </c>
      <c r="E37" s="292">
        <f t="shared" si="3"/>
        <v>55147.57</v>
      </c>
      <c r="F37" s="292">
        <f t="shared" si="3"/>
        <v>58465.08</v>
      </c>
      <c r="G37" s="292">
        <f t="shared" si="3"/>
        <v>54579.579999999994</v>
      </c>
      <c r="H37" s="292">
        <f t="shared" si="3"/>
        <v>56722.12000000001</v>
      </c>
      <c r="I37" s="292">
        <f t="shared" si="3"/>
        <v>57203.009999999995</v>
      </c>
      <c r="J37" s="292">
        <f t="shared" si="3"/>
        <v>54407.759999999995</v>
      </c>
      <c r="K37" s="292">
        <f t="shared" si="3"/>
        <v>59766.560000000012</v>
      </c>
      <c r="L37" s="292">
        <f t="shared" si="3"/>
        <v>57212.639999999999</v>
      </c>
      <c r="M37" s="292">
        <f t="shared" si="3"/>
        <v>59398.950000000004</v>
      </c>
      <c r="N37" s="292">
        <f t="shared" si="2"/>
        <v>676482.59000000008</v>
      </c>
    </row>
    <row r="38" spans="1:14" ht="12.75" customHeight="1" x14ac:dyDescent="0.25">
      <c r="A38" s="11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9"/>
      <c r="M38" s="179"/>
      <c r="N38" s="170"/>
    </row>
    <row r="39" spans="1:14" ht="12.75" customHeight="1" x14ac:dyDescent="0.25"/>
    <row r="40" spans="1:14" ht="16.5" customHeight="1" x14ac:dyDescent="0.25"/>
    <row r="41" spans="1:14" ht="16.5" customHeight="1" x14ac:dyDescent="0.25"/>
    <row r="42" spans="1:14" ht="16.5" customHeight="1" x14ac:dyDescent="0.25"/>
    <row r="43" spans="1:14" ht="16.5" customHeight="1" x14ac:dyDescent="0.25"/>
    <row r="44" spans="1:14" ht="16.5" customHeight="1" x14ac:dyDescent="0.25"/>
    <row r="45" spans="1:14" ht="16.5" customHeight="1" x14ac:dyDescent="0.25"/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  <row r="220" ht="16.5" customHeight="1" x14ac:dyDescent="0.25"/>
    <row r="221" ht="16.5" customHeight="1" x14ac:dyDescent="0.25"/>
    <row r="222" ht="16.5" customHeight="1" x14ac:dyDescent="0.25"/>
    <row r="223" ht="16.5" customHeight="1" x14ac:dyDescent="0.25"/>
    <row r="224" ht="16.5" customHeight="1" x14ac:dyDescent="0.25"/>
    <row r="225" ht="16.5" customHeight="1" x14ac:dyDescent="0.25"/>
    <row r="226" ht="16.5" customHeight="1" x14ac:dyDescent="0.25"/>
    <row r="227" ht="16.5" customHeight="1" x14ac:dyDescent="0.25"/>
    <row r="228" ht="16.5" customHeight="1" x14ac:dyDescent="0.25"/>
    <row r="229" ht="16.5" customHeight="1" x14ac:dyDescent="0.25"/>
    <row r="230" ht="16.5" customHeight="1" x14ac:dyDescent="0.25"/>
    <row r="231" ht="16.5" customHeight="1" x14ac:dyDescent="0.25"/>
    <row r="232" ht="16.5" customHeight="1" x14ac:dyDescent="0.25"/>
    <row r="233" ht="16.5" customHeight="1" x14ac:dyDescent="0.25"/>
    <row r="234" ht="16.5" customHeight="1" x14ac:dyDescent="0.25"/>
    <row r="235" ht="16.5" customHeight="1" x14ac:dyDescent="0.25"/>
    <row r="236" ht="16.5" customHeight="1" x14ac:dyDescent="0.25"/>
    <row r="237" ht="16.5" customHeight="1" x14ac:dyDescent="0.25"/>
    <row r="238" ht="16.5" customHeight="1" x14ac:dyDescent="0.25"/>
    <row r="239" ht="16.5" customHeight="1" x14ac:dyDescent="0.25"/>
    <row r="240" ht="16.5" customHeight="1" x14ac:dyDescent="0.25"/>
    <row r="241" ht="16.5" customHeight="1" x14ac:dyDescent="0.25"/>
    <row r="242" ht="16.5" customHeight="1" x14ac:dyDescent="0.25"/>
    <row r="243" ht="16.5" customHeight="1" x14ac:dyDescent="0.25"/>
    <row r="244" ht="16.5" customHeight="1" x14ac:dyDescent="0.25"/>
    <row r="245" ht="16.5" customHeight="1" x14ac:dyDescent="0.25"/>
    <row r="246" ht="16.5" customHeight="1" x14ac:dyDescent="0.25"/>
    <row r="247" ht="16.5" customHeight="1" x14ac:dyDescent="0.25"/>
    <row r="248" ht="16.5" customHeight="1" x14ac:dyDescent="0.25"/>
    <row r="249" ht="16.5" customHeight="1" x14ac:dyDescent="0.25"/>
    <row r="250" ht="16.5" customHeight="1" x14ac:dyDescent="0.25"/>
    <row r="251" ht="16.5" customHeight="1" x14ac:dyDescent="0.25"/>
    <row r="252" ht="16.5" customHeight="1" x14ac:dyDescent="0.25"/>
    <row r="253" ht="16.5" customHeight="1" x14ac:dyDescent="0.25"/>
    <row r="254" ht="16.5" customHeight="1" x14ac:dyDescent="0.25"/>
    <row r="255" ht="16.5" customHeight="1" x14ac:dyDescent="0.25"/>
    <row r="256" ht="16.5" customHeight="1" x14ac:dyDescent="0.25"/>
    <row r="257" ht="16.5" customHeight="1" x14ac:dyDescent="0.25"/>
    <row r="258" ht="16.5" customHeight="1" x14ac:dyDescent="0.25"/>
    <row r="259" ht="16.5" customHeight="1" x14ac:dyDescent="0.25"/>
    <row r="260" ht="16.5" customHeight="1" x14ac:dyDescent="0.25"/>
    <row r="261" ht="16.5" customHeight="1" x14ac:dyDescent="0.25"/>
    <row r="262" ht="16.5" customHeight="1" x14ac:dyDescent="0.25"/>
    <row r="263" ht="16.5" customHeight="1" x14ac:dyDescent="0.25"/>
    <row r="264" ht="16.5" customHeight="1" x14ac:dyDescent="0.25"/>
  </sheetData>
  <pageMargins left="0.7" right="0.7" top="0.75" bottom="0.75" header="0.3" footer="0.3"/>
  <pageSetup paperSize="1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G51"/>
  <sheetViews>
    <sheetView topLeftCell="A4" zoomScale="115" zoomScaleNormal="115" workbookViewId="0">
      <selection activeCell="A77" sqref="A77"/>
    </sheetView>
  </sheetViews>
  <sheetFormatPr baseColWidth="10" defaultColWidth="11.42578125" defaultRowHeight="13.5" x14ac:dyDescent="0.25"/>
  <cols>
    <col min="1" max="1" width="2.7109375" style="8" customWidth="1"/>
    <col min="2" max="4" width="26.7109375" style="8" customWidth="1"/>
    <col min="5" max="5" width="11.42578125" style="8"/>
    <col min="6" max="6" width="13.28515625" style="8" bestFit="1" customWidth="1"/>
    <col min="7" max="7" width="11.42578125" style="8"/>
    <col min="8" max="8" width="35.85546875" style="8" customWidth="1"/>
    <col min="9" max="16384" width="11.42578125" style="8"/>
  </cols>
  <sheetData>
    <row r="1" spans="1:5" x14ac:dyDescent="0.25">
      <c r="A1" s="4"/>
      <c r="B1" s="4"/>
      <c r="C1" s="4"/>
      <c r="D1" s="4"/>
      <c r="E1" s="4"/>
    </row>
    <row r="2" spans="1:5" x14ac:dyDescent="0.25">
      <c r="A2" s="4"/>
      <c r="B2" s="4"/>
      <c r="C2" s="4"/>
      <c r="D2" s="4"/>
      <c r="E2" s="4"/>
    </row>
    <row r="3" spans="1:5" x14ac:dyDescent="0.25">
      <c r="A3" s="4"/>
      <c r="B3" s="4"/>
      <c r="C3" s="4"/>
      <c r="D3" s="4"/>
      <c r="E3" s="4"/>
    </row>
    <row r="4" spans="1:5" x14ac:dyDescent="0.25">
      <c r="A4" s="4"/>
      <c r="B4" s="4"/>
      <c r="C4" s="4"/>
      <c r="D4" s="4"/>
      <c r="E4" s="4"/>
    </row>
    <row r="5" spans="1:5" x14ac:dyDescent="0.25">
      <c r="A5" s="4"/>
      <c r="B5" s="4"/>
      <c r="C5" s="4"/>
      <c r="D5" s="4"/>
      <c r="E5" s="4"/>
    </row>
    <row r="6" spans="1:5" x14ac:dyDescent="0.25">
      <c r="A6" s="4"/>
      <c r="B6" s="4"/>
      <c r="C6" s="4"/>
      <c r="D6" s="4"/>
      <c r="E6" s="4"/>
    </row>
    <row r="7" spans="1:5" x14ac:dyDescent="0.25">
      <c r="A7" s="4"/>
      <c r="B7" s="4"/>
      <c r="C7" s="4"/>
      <c r="D7" s="4"/>
      <c r="E7" s="4"/>
    </row>
    <row r="8" spans="1:5" s="75" customFormat="1" ht="12.75" x14ac:dyDescent="0.2">
      <c r="A8" s="253" t="s">
        <v>81</v>
      </c>
      <c r="B8" s="61"/>
      <c r="C8" s="61"/>
      <c r="D8" s="61"/>
      <c r="E8" s="61"/>
    </row>
    <row r="9" spans="1:5" x14ac:dyDescent="0.25">
      <c r="A9" s="4"/>
      <c r="B9" s="4"/>
      <c r="C9" s="4"/>
      <c r="D9" s="4"/>
      <c r="E9" s="4"/>
    </row>
    <row r="10" spans="1:5" x14ac:dyDescent="0.25">
      <c r="A10" s="4"/>
      <c r="B10" s="253" t="s">
        <v>82</v>
      </c>
      <c r="C10" s="4"/>
      <c r="D10" s="4"/>
      <c r="E10" s="4"/>
    </row>
    <row r="11" spans="1:5" ht="14.25" thickBot="1" x14ac:dyDescent="0.3">
      <c r="A11" s="4"/>
      <c r="B11" s="4"/>
      <c r="C11" s="4"/>
      <c r="D11" s="4"/>
      <c r="E11" s="4"/>
    </row>
    <row r="12" spans="1:5" x14ac:dyDescent="0.25">
      <c r="A12" s="4"/>
      <c r="B12" s="251" t="s">
        <v>83</v>
      </c>
      <c r="C12" s="254" t="s">
        <v>84</v>
      </c>
      <c r="D12" s="247" t="s">
        <v>15</v>
      </c>
      <c r="E12" s="4"/>
    </row>
    <row r="13" spans="1:5" x14ac:dyDescent="0.25">
      <c r="A13" s="4"/>
      <c r="B13" s="252" t="s">
        <v>85</v>
      </c>
      <c r="C13" s="255" t="s">
        <v>86</v>
      </c>
      <c r="D13" s="256"/>
      <c r="E13" s="4"/>
    </row>
    <row r="14" spans="1:5" x14ac:dyDescent="0.25">
      <c r="A14" s="4"/>
      <c r="B14" s="568">
        <f>+'11'!D24</f>
        <v>109573.18399999999</v>
      </c>
      <c r="C14" s="571">
        <f>+'11'!H47</f>
        <v>18505819.260000002</v>
      </c>
      <c r="D14" s="574">
        <f>SUM(B14:C16)</f>
        <v>18615392.444000002</v>
      </c>
      <c r="E14" s="4"/>
    </row>
    <row r="15" spans="1:5" x14ac:dyDescent="0.25">
      <c r="A15" s="4"/>
      <c r="B15" s="569"/>
      <c r="C15" s="572"/>
      <c r="D15" s="575"/>
      <c r="E15" s="418"/>
    </row>
    <row r="16" spans="1:5" ht="14.25" thickBot="1" x14ac:dyDescent="0.3">
      <c r="A16" s="4"/>
      <c r="B16" s="570"/>
      <c r="C16" s="573"/>
      <c r="D16" s="576"/>
      <c r="E16" s="4"/>
    </row>
    <row r="17" spans="1:7" x14ac:dyDescent="0.25">
      <c r="A17" s="4"/>
      <c r="B17" s="4"/>
      <c r="C17" s="4"/>
      <c r="D17" s="4"/>
      <c r="E17" s="4"/>
    </row>
    <row r="18" spans="1:7" x14ac:dyDescent="0.25">
      <c r="A18" s="4"/>
      <c r="B18" s="4"/>
      <c r="C18" s="4"/>
      <c r="D18" s="4"/>
      <c r="E18" s="4"/>
    </row>
    <row r="19" spans="1:7" s="75" customFormat="1" ht="12.75" x14ac:dyDescent="0.2">
      <c r="A19" s="61"/>
      <c r="B19" s="253" t="s">
        <v>317</v>
      </c>
      <c r="C19" s="61"/>
      <c r="D19" s="61"/>
      <c r="E19" s="61"/>
    </row>
    <row r="20" spans="1:7" ht="14.25" thickBot="1" x14ac:dyDescent="0.3">
      <c r="A20" s="4"/>
      <c r="B20" s="4"/>
      <c r="C20" s="4"/>
      <c r="D20" s="4"/>
      <c r="E20" s="4"/>
    </row>
    <row r="21" spans="1:7" x14ac:dyDescent="0.25">
      <c r="A21" s="4"/>
      <c r="B21" s="258" t="s">
        <v>83</v>
      </c>
      <c r="C21" s="259" t="s">
        <v>87</v>
      </c>
      <c r="D21" s="260" t="s">
        <v>15</v>
      </c>
      <c r="E21" s="4"/>
    </row>
    <row r="22" spans="1:7" x14ac:dyDescent="0.25">
      <c r="A22" s="4"/>
      <c r="B22" s="261"/>
      <c r="C22" s="262"/>
      <c r="D22" s="263"/>
      <c r="E22" s="4"/>
    </row>
    <row r="23" spans="1:7" x14ac:dyDescent="0.25">
      <c r="A23" s="4"/>
      <c r="B23" s="476">
        <f>+'35'!E24</f>
        <v>1458413.9219999998</v>
      </c>
      <c r="C23" s="257"/>
      <c r="D23" s="477">
        <f>+B23+C23</f>
        <v>1458413.9219999998</v>
      </c>
      <c r="E23" s="4"/>
    </row>
    <row r="24" spans="1:7" x14ac:dyDescent="0.25">
      <c r="A24" s="4"/>
      <c r="B24" s="264"/>
      <c r="C24" s="265"/>
      <c r="D24" s="266"/>
      <c r="E24" s="4"/>
      <c r="G24" s="111"/>
    </row>
    <row r="25" spans="1:7" ht="14.25" thickBot="1" x14ac:dyDescent="0.3">
      <c r="A25" s="4"/>
      <c r="B25" s="267"/>
      <c r="C25" s="268"/>
      <c r="D25" s="269"/>
      <c r="E25" s="4"/>
    </row>
    <row r="26" spans="1:7" x14ac:dyDescent="0.25">
      <c r="A26" s="4"/>
      <c r="B26" s="4"/>
      <c r="C26" s="4"/>
      <c r="D26" s="4"/>
      <c r="E26" s="4"/>
    </row>
    <row r="27" spans="1:7" x14ac:dyDescent="0.25">
      <c r="A27" s="4"/>
      <c r="B27" s="4" t="s">
        <v>318</v>
      </c>
      <c r="C27" s="4"/>
      <c r="D27" s="4"/>
      <c r="E27" s="4"/>
    </row>
    <row r="28" spans="1:7" x14ac:dyDescent="0.25">
      <c r="A28" s="4"/>
      <c r="B28" s="4"/>
      <c r="C28" s="4"/>
      <c r="D28" s="4"/>
      <c r="E28" s="4"/>
    </row>
    <row r="29" spans="1:7" s="75" customFormat="1" ht="12.75" x14ac:dyDescent="0.2">
      <c r="A29" s="61"/>
      <c r="B29" s="253" t="s">
        <v>88</v>
      </c>
      <c r="C29" s="61"/>
      <c r="D29" s="61"/>
      <c r="E29" s="61"/>
    </row>
    <row r="30" spans="1:7" ht="14.25" thickBot="1" x14ac:dyDescent="0.3">
      <c r="A30" s="4"/>
      <c r="B30" s="4"/>
      <c r="C30" s="4"/>
      <c r="D30" s="4"/>
      <c r="E30" s="4"/>
    </row>
    <row r="31" spans="1:7" x14ac:dyDescent="0.25">
      <c r="A31" s="4"/>
      <c r="B31" s="270" t="s">
        <v>89</v>
      </c>
      <c r="C31" s="259" t="s">
        <v>324</v>
      </c>
      <c r="D31" s="271" t="s">
        <v>90</v>
      </c>
      <c r="E31" s="4"/>
    </row>
    <row r="32" spans="1:7" x14ac:dyDescent="0.25">
      <c r="A32" s="4"/>
      <c r="B32" s="261"/>
      <c r="C32" s="272"/>
      <c r="D32" s="263"/>
      <c r="E32" s="4"/>
    </row>
    <row r="33" spans="1:6" x14ac:dyDescent="0.25">
      <c r="A33" s="4"/>
      <c r="B33" s="478">
        <f>'34_2'!N19</f>
        <v>18615392.444000002</v>
      </c>
      <c r="C33" s="257">
        <f>+SUM('42_3'!E6:E12)/0.55+SUM('42_3'!E13:E17)/0.508</f>
        <v>2740092.504244809</v>
      </c>
      <c r="D33" s="532">
        <f>+B33+C33</f>
        <v>21355484.94824481</v>
      </c>
      <c r="E33" s="418"/>
    </row>
    <row r="34" spans="1:6" ht="14.25" thickBot="1" x14ac:dyDescent="0.3">
      <c r="A34" s="4"/>
      <c r="B34" s="267"/>
      <c r="C34" s="273"/>
      <c r="D34" s="269"/>
      <c r="E34" s="4"/>
    </row>
    <row r="35" spans="1:6" x14ac:dyDescent="0.25">
      <c r="A35" s="4"/>
      <c r="B35" s="4"/>
      <c r="C35" s="4"/>
      <c r="D35" s="4"/>
      <c r="E35" s="4"/>
    </row>
    <row r="36" spans="1:6" x14ac:dyDescent="0.25">
      <c r="A36" s="4"/>
      <c r="B36" s="3" t="s">
        <v>325</v>
      </c>
      <c r="C36" s="4"/>
      <c r="D36" s="4"/>
      <c r="E36" s="4"/>
      <c r="F36" s="20"/>
    </row>
    <row r="37" spans="1:6" x14ac:dyDescent="0.25">
      <c r="A37" s="4"/>
      <c r="B37" s="3" t="s">
        <v>319</v>
      </c>
      <c r="C37" s="4"/>
      <c r="D37" s="4"/>
      <c r="E37" s="4"/>
    </row>
    <row r="38" spans="1:6" x14ac:dyDescent="0.25">
      <c r="A38" s="4"/>
      <c r="B38" s="4"/>
      <c r="C38" s="4"/>
      <c r="D38" s="4"/>
      <c r="E38" s="4"/>
    </row>
    <row r="39" spans="1:6" s="75" customFormat="1" ht="12.75" x14ac:dyDescent="0.2">
      <c r="A39" s="253" t="s">
        <v>153</v>
      </c>
      <c r="B39" s="61"/>
      <c r="C39" s="61"/>
      <c r="D39" s="61"/>
      <c r="E39" s="61"/>
    </row>
    <row r="40" spans="1:6" ht="14.25" thickBot="1" x14ac:dyDescent="0.3"/>
    <row r="41" spans="1:6" x14ac:dyDescent="0.25">
      <c r="B41" s="270" t="s">
        <v>154</v>
      </c>
      <c r="C41" s="260" t="s">
        <v>66</v>
      </c>
    </row>
    <row r="42" spans="1:6" x14ac:dyDescent="0.25">
      <c r="B42" s="261"/>
      <c r="C42" s="274"/>
    </row>
    <row r="43" spans="1:6" x14ac:dyDescent="0.25">
      <c r="B43" s="478">
        <f>+'43'!C19</f>
        <v>0</v>
      </c>
      <c r="C43" s="493">
        <f>'48'!J19</f>
        <v>1613101.0518250002</v>
      </c>
      <c r="D43" s="170"/>
    </row>
    <row r="44" spans="1:6" ht="14.25" thickBot="1" x14ac:dyDescent="0.3">
      <c r="B44" s="267"/>
      <c r="C44" s="275"/>
    </row>
    <row r="46" spans="1:6" x14ac:dyDescent="0.25">
      <c r="B46" s="12"/>
    </row>
    <row r="51" spans="3:3" x14ac:dyDescent="0.25">
      <c r="C51" s="152"/>
    </row>
  </sheetData>
  <mergeCells count="3">
    <mergeCell ref="B14:B16"/>
    <mergeCell ref="C14:C16"/>
    <mergeCell ref="D14:D16"/>
  </mergeCells>
  <phoneticPr fontId="0" type="noConversion"/>
  <pageMargins left="0.98" right="0.98" top="0.25" bottom="1" header="0" footer="0"/>
  <pageSetup paperSize="14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pageSetUpPr fitToPage="1"/>
  </sheetPr>
  <dimension ref="A1:O111"/>
  <sheetViews>
    <sheetView topLeftCell="A14" zoomScaleNormal="100" workbookViewId="0">
      <selection activeCell="A77" sqref="A77"/>
    </sheetView>
  </sheetViews>
  <sheetFormatPr baseColWidth="10" defaultColWidth="11.42578125" defaultRowHeight="13.5" x14ac:dyDescent="0.25"/>
  <cols>
    <col min="1" max="1" width="30.140625" style="8" customWidth="1"/>
    <col min="2" max="2" width="13.85546875" style="8" bestFit="1" customWidth="1"/>
    <col min="3" max="3" width="13.42578125" style="8" bestFit="1" customWidth="1"/>
    <col min="4" max="4" width="13.85546875" style="8" bestFit="1" customWidth="1"/>
    <col min="5" max="5" width="13.42578125" style="8" bestFit="1" customWidth="1"/>
    <col min="6" max="7" width="13.85546875" style="8" bestFit="1" customWidth="1"/>
    <col min="8" max="8" width="12.5703125" style="8" bestFit="1" customWidth="1"/>
    <col min="9" max="9" width="13.85546875" style="8" bestFit="1" customWidth="1"/>
    <col min="10" max="11" width="13.42578125" style="8" bestFit="1" customWidth="1"/>
    <col min="12" max="13" width="13.85546875" style="8" bestFit="1" customWidth="1"/>
    <col min="14" max="14" width="14.28515625" style="8" customWidth="1"/>
    <col min="15" max="16384" width="11.42578125" style="8"/>
  </cols>
  <sheetData>
    <row r="1" spans="1:15" x14ac:dyDescent="0.25">
      <c r="A1" s="20" t="s">
        <v>494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20.100000000000001" customHeight="1" x14ac:dyDescent="0.25">
      <c r="A3" s="109" t="s">
        <v>191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5" ht="20.100000000000001" customHeight="1" x14ac:dyDescent="0.25">
      <c r="A4" s="45" t="s">
        <v>101</v>
      </c>
      <c r="B4" s="45" t="s">
        <v>2</v>
      </c>
      <c r="C4" s="45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34" t="s">
        <v>13</v>
      </c>
      <c r="N4" s="34" t="s">
        <v>22</v>
      </c>
    </row>
    <row r="5" spans="1:15" ht="20.100000000000001" customHeight="1" x14ac:dyDescent="0.25">
      <c r="A5" s="115" t="s">
        <v>161</v>
      </c>
      <c r="B5" s="280">
        <v>6981.579999999999</v>
      </c>
      <c r="C5" s="280">
        <v>6454.33</v>
      </c>
      <c r="D5" s="280">
        <v>7213.8399999999992</v>
      </c>
      <c r="E5" s="280">
        <v>6828.9699999999993</v>
      </c>
      <c r="F5" s="280">
        <v>6981.9700000000012</v>
      </c>
      <c r="G5" s="280">
        <v>6665.34</v>
      </c>
      <c r="H5" s="280">
        <v>6738.119999999999</v>
      </c>
      <c r="I5" s="280">
        <v>6977.4</v>
      </c>
      <c r="J5" s="280">
        <v>6602.329999999999</v>
      </c>
      <c r="K5" s="280">
        <v>7118.68</v>
      </c>
      <c r="L5" s="280">
        <v>6956.8400000000011</v>
      </c>
      <c r="M5" s="280">
        <v>7342.5400000000009</v>
      </c>
      <c r="N5" s="295">
        <f t="shared" ref="N5:N19" si="0">SUM(B5:M5)</f>
        <v>82861.94</v>
      </c>
      <c r="O5" s="169"/>
    </row>
    <row r="6" spans="1:15" ht="20.100000000000001" customHeight="1" x14ac:dyDescent="0.25">
      <c r="A6" s="115" t="s">
        <v>162</v>
      </c>
      <c r="B6" s="280">
        <v>6032.5499999999993</v>
      </c>
      <c r="C6" s="280">
        <v>5579.0399999999991</v>
      </c>
      <c r="D6" s="280">
        <v>6409.8999999999987</v>
      </c>
      <c r="E6" s="280">
        <v>6096.3399999999992</v>
      </c>
      <c r="F6" s="280">
        <v>6291.3899999999994</v>
      </c>
      <c r="G6" s="280">
        <v>6109.37</v>
      </c>
      <c r="H6" s="280">
        <v>6100.84</v>
      </c>
      <c r="I6" s="280">
        <v>6520.1400000000012</v>
      </c>
      <c r="J6" s="280">
        <v>6242.8</v>
      </c>
      <c r="K6" s="280">
        <v>6766.6100000000006</v>
      </c>
      <c r="L6" s="280">
        <v>6642.8099999999995</v>
      </c>
      <c r="M6" s="280">
        <v>7132.47</v>
      </c>
      <c r="N6" s="295">
        <f t="shared" si="0"/>
        <v>75924.259999999995</v>
      </c>
      <c r="O6" s="169"/>
    </row>
    <row r="7" spans="1:15" ht="20.100000000000001" customHeight="1" x14ac:dyDescent="0.25">
      <c r="A7" s="115" t="s">
        <v>163</v>
      </c>
      <c r="B7" s="280">
        <v>1616.0699999999997</v>
      </c>
      <c r="C7" s="280">
        <v>1475.1899999999998</v>
      </c>
      <c r="D7" s="280">
        <v>1663.6699999999998</v>
      </c>
      <c r="E7" s="280">
        <v>1611.43</v>
      </c>
      <c r="F7" s="280">
        <v>1679.95</v>
      </c>
      <c r="G7" s="280">
        <v>1678.23</v>
      </c>
      <c r="H7" s="280">
        <v>1760.7600000000002</v>
      </c>
      <c r="I7" s="280">
        <v>1911.54</v>
      </c>
      <c r="J7" s="280">
        <v>1889.4500000000003</v>
      </c>
      <c r="K7" s="280">
        <v>2069.1600000000003</v>
      </c>
      <c r="L7" s="280">
        <v>2080.4499999999998</v>
      </c>
      <c r="M7" s="280">
        <v>2273.2400000000002</v>
      </c>
      <c r="N7" s="295">
        <f t="shared" si="0"/>
        <v>21709.140000000003</v>
      </c>
      <c r="O7" s="169"/>
    </row>
    <row r="8" spans="1:15" ht="20.100000000000001" customHeight="1" x14ac:dyDescent="0.25">
      <c r="A8" s="115" t="s">
        <v>184</v>
      </c>
      <c r="B8" s="280">
        <v>0.34</v>
      </c>
      <c r="C8" s="280">
        <v>1.24</v>
      </c>
      <c r="D8" s="280">
        <v>0.4</v>
      </c>
      <c r="E8" s="280">
        <v>0.4</v>
      </c>
      <c r="F8" s="280">
        <v>0.31</v>
      </c>
      <c r="G8" s="280">
        <v>2.3200000000000003</v>
      </c>
      <c r="H8" s="280">
        <v>10.67</v>
      </c>
      <c r="I8" s="280">
        <v>1.54</v>
      </c>
      <c r="J8" s="280">
        <v>0.78</v>
      </c>
      <c r="K8" s="280">
        <v>0.97</v>
      </c>
      <c r="L8" s="280">
        <v>1.8900000000000001</v>
      </c>
      <c r="M8" s="280">
        <v>8.81</v>
      </c>
      <c r="N8" s="295">
        <f t="shared" si="0"/>
        <v>29.67</v>
      </c>
      <c r="O8" s="169"/>
    </row>
    <row r="9" spans="1:15" ht="20.100000000000001" customHeight="1" x14ac:dyDescent="0.25">
      <c r="A9" s="115" t="s">
        <v>164</v>
      </c>
      <c r="B9" s="280">
        <v>5671.29</v>
      </c>
      <c r="C9" s="280">
        <v>5022.13</v>
      </c>
      <c r="D9" s="280">
        <v>5290.0599999999995</v>
      </c>
      <c r="E9" s="280">
        <v>5199.68</v>
      </c>
      <c r="F9" s="280">
        <v>5722.3399999999992</v>
      </c>
      <c r="G9" s="280">
        <v>5529.58</v>
      </c>
      <c r="H9" s="280">
        <v>5789.46</v>
      </c>
      <c r="I9" s="280">
        <v>5373.66</v>
      </c>
      <c r="J9" s="280">
        <v>5289.95</v>
      </c>
      <c r="K9" s="280">
        <v>5361.8600000000006</v>
      </c>
      <c r="L9" s="280">
        <v>5761.4699999999993</v>
      </c>
      <c r="M9" s="280">
        <v>6356.4400000000005</v>
      </c>
      <c r="N9" s="295">
        <f t="shared" si="0"/>
        <v>66367.92</v>
      </c>
      <c r="O9" s="169"/>
    </row>
    <row r="10" spans="1:15" ht="20.100000000000001" customHeight="1" x14ac:dyDescent="0.25">
      <c r="A10" s="115" t="s">
        <v>165</v>
      </c>
      <c r="B10" s="280">
        <v>6.7099999999999991</v>
      </c>
      <c r="C10" s="280">
        <v>5.6700000000000008</v>
      </c>
      <c r="D10" s="280">
        <v>5.8</v>
      </c>
      <c r="E10" s="8">
        <v>9.0500000000000007</v>
      </c>
      <c r="F10" s="280">
        <v>25.11</v>
      </c>
      <c r="G10" s="280">
        <v>36.97</v>
      </c>
      <c r="H10" s="280">
        <v>31.08</v>
      </c>
      <c r="I10" s="280">
        <v>19.359999999999996</v>
      </c>
      <c r="J10" s="280">
        <v>9.61</v>
      </c>
      <c r="K10" s="280">
        <v>7.9600000000000009</v>
      </c>
      <c r="L10" s="280">
        <v>4.6899999999999995</v>
      </c>
      <c r="M10" s="280">
        <v>5.92</v>
      </c>
      <c r="N10" s="295">
        <f t="shared" si="0"/>
        <v>167.93</v>
      </c>
      <c r="O10" s="169"/>
    </row>
    <row r="11" spans="1:15" ht="20.100000000000001" customHeight="1" x14ac:dyDescent="0.25">
      <c r="A11" s="115" t="s">
        <v>166</v>
      </c>
      <c r="B11" s="280">
        <v>0</v>
      </c>
      <c r="C11" s="280">
        <v>0</v>
      </c>
      <c r="D11" s="280">
        <v>0</v>
      </c>
      <c r="E11" s="280">
        <v>0</v>
      </c>
      <c r="F11" s="280">
        <v>0</v>
      </c>
      <c r="G11" s="280">
        <v>0</v>
      </c>
      <c r="H11" s="280">
        <v>0</v>
      </c>
      <c r="I11" s="280">
        <v>500.2</v>
      </c>
      <c r="J11" s="280">
        <v>350.3</v>
      </c>
      <c r="K11" s="280">
        <v>1280.2</v>
      </c>
      <c r="L11" s="280">
        <v>0</v>
      </c>
      <c r="M11" s="280">
        <v>0</v>
      </c>
      <c r="N11" s="295">
        <f t="shared" si="0"/>
        <v>2130.6999999999998</v>
      </c>
      <c r="O11" s="169"/>
    </row>
    <row r="12" spans="1:15" ht="20.100000000000001" customHeight="1" x14ac:dyDescent="0.25">
      <c r="A12" s="115" t="s">
        <v>167</v>
      </c>
      <c r="B12" s="280">
        <v>0</v>
      </c>
      <c r="C12" s="280">
        <v>0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295">
        <f t="shared" si="0"/>
        <v>0</v>
      </c>
      <c r="O12" s="169"/>
    </row>
    <row r="13" spans="1:15" ht="20.100000000000001" customHeight="1" x14ac:dyDescent="0.25">
      <c r="A13" s="115" t="s">
        <v>168</v>
      </c>
      <c r="B13" s="280">
        <v>3366.25</v>
      </c>
      <c r="C13" s="280">
        <v>2660.33</v>
      </c>
      <c r="D13" s="280">
        <v>2241.04</v>
      </c>
      <c r="E13" s="280">
        <v>1881.28</v>
      </c>
      <c r="F13" s="280">
        <v>2686.94</v>
      </c>
      <c r="G13" s="280">
        <v>2347.0500000000002</v>
      </c>
      <c r="H13" s="280">
        <v>2510.52</v>
      </c>
      <c r="I13" s="280">
        <v>2359.5099999999998</v>
      </c>
      <c r="J13" s="280">
        <v>2069.7600000000002</v>
      </c>
      <c r="K13" s="280">
        <v>2408.7200000000003</v>
      </c>
      <c r="L13" s="280">
        <v>2214.77</v>
      </c>
      <c r="M13" s="280">
        <v>2710.71</v>
      </c>
      <c r="N13" s="295">
        <f t="shared" si="0"/>
        <v>29456.880000000001</v>
      </c>
      <c r="O13" s="169"/>
    </row>
    <row r="14" spans="1:15" ht="20.100000000000001" customHeight="1" x14ac:dyDescent="0.25">
      <c r="A14" s="115" t="s">
        <v>169</v>
      </c>
      <c r="B14" s="280">
        <v>25287.74</v>
      </c>
      <c r="C14" s="280">
        <v>23350.38</v>
      </c>
      <c r="D14" s="280">
        <v>25999.46</v>
      </c>
      <c r="E14" s="280">
        <v>25773.559999999998</v>
      </c>
      <c r="F14" s="280">
        <v>26971.599999999999</v>
      </c>
      <c r="G14" s="280">
        <v>27291.51</v>
      </c>
      <c r="H14" s="280">
        <v>28558.94</v>
      </c>
      <c r="I14" s="280">
        <v>28227.37</v>
      </c>
      <c r="J14" s="280">
        <v>26265.48</v>
      </c>
      <c r="K14" s="280">
        <v>29360.059999999998</v>
      </c>
      <c r="L14" s="280">
        <v>27257.98</v>
      </c>
      <c r="M14" s="280">
        <v>27179.979999999996</v>
      </c>
      <c r="N14" s="295">
        <f t="shared" si="0"/>
        <v>321524.05999999994</v>
      </c>
      <c r="O14" s="169"/>
    </row>
    <row r="15" spans="1:15" ht="20.100000000000001" customHeight="1" x14ac:dyDescent="0.25">
      <c r="A15" s="115" t="s">
        <v>304</v>
      </c>
      <c r="B15" s="280">
        <v>176028.85000000003</v>
      </c>
      <c r="C15" s="280">
        <v>161781.49000000002</v>
      </c>
      <c r="D15" s="280">
        <v>183909.45999999996</v>
      </c>
      <c r="E15" s="280">
        <v>184391.80000000002</v>
      </c>
      <c r="F15" s="280">
        <v>192829.74000000005</v>
      </c>
      <c r="G15" s="280">
        <v>177383.95999999996</v>
      </c>
      <c r="H15" s="280">
        <v>186588.37000000002</v>
      </c>
      <c r="I15" s="280">
        <v>186937.41</v>
      </c>
      <c r="J15" s="280">
        <v>182327.24000000002</v>
      </c>
      <c r="K15" s="280">
        <v>190675.41</v>
      </c>
      <c r="L15" s="280">
        <v>187567.64999999994</v>
      </c>
      <c r="M15" s="280">
        <v>190911.77000000002</v>
      </c>
      <c r="N15" s="295">
        <f t="shared" si="0"/>
        <v>2201333.15</v>
      </c>
      <c r="O15" s="169"/>
    </row>
    <row r="16" spans="1:15" ht="20.100000000000001" customHeight="1" x14ac:dyDescent="0.25">
      <c r="A16" s="115" t="s">
        <v>305</v>
      </c>
      <c r="B16" s="280">
        <v>0</v>
      </c>
      <c r="C16" s="280">
        <v>0</v>
      </c>
      <c r="D16" s="280">
        <v>0</v>
      </c>
      <c r="E16" s="280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0</v>
      </c>
      <c r="M16" s="280">
        <v>0</v>
      </c>
      <c r="N16" s="295">
        <f t="shared" si="0"/>
        <v>0</v>
      </c>
      <c r="O16" s="169"/>
    </row>
    <row r="17" spans="1:15" ht="20.100000000000001" customHeight="1" x14ac:dyDescent="0.25">
      <c r="A17" s="115" t="s">
        <v>175</v>
      </c>
      <c r="B17" s="280">
        <v>529.15</v>
      </c>
      <c r="C17" s="280">
        <v>477.62</v>
      </c>
      <c r="D17" s="280">
        <v>547.27</v>
      </c>
      <c r="E17" s="280">
        <v>523.04</v>
      </c>
      <c r="F17" s="280">
        <v>554.71</v>
      </c>
      <c r="G17" s="280">
        <v>488.59</v>
      </c>
      <c r="H17" s="280">
        <v>495.70000000000005</v>
      </c>
      <c r="I17" s="280">
        <v>500.04999999999995</v>
      </c>
      <c r="J17" s="280">
        <v>519.18000000000006</v>
      </c>
      <c r="K17" s="280">
        <v>566.66</v>
      </c>
      <c r="L17" s="280">
        <v>584.21</v>
      </c>
      <c r="M17" s="280">
        <v>566.82000000000005</v>
      </c>
      <c r="N17" s="295">
        <f t="shared" si="0"/>
        <v>6353</v>
      </c>
      <c r="O17" s="169"/>
    </row>
    <row r="18" spans="1:15" ht="20.100000000000001" customHeight="1" x14ac:dyDescent="0.25">
      <c r="A18" s="115" t="s">
        <v>387</v>
      </c>
      <c r="B18" s="293">
        <v>0</v>
      </c>
      <c r="C18" s="293">
        <v>0</v>
      </c>
      <c r="D18" s="293">
        <v>0</v>
      </c>
      <c r="E18" s="293">
        <v>0</v>
      </c>
      <c r="F18" s="293">
        <v>0</v>
      </c>
      <c r="G18" s="293">
        <v>0</v>
      </c>
      <c r="H18" s="293">
        <v>0</v>
      </c>
      <c r="I18" s="293">
        <v>0</v>
      </c>
      <c r="J18" s="293">
        <v>0</v>
      </c>
      <c r="K18" s="293">
        <v>0</v>
      </c>
      <c r="L18" s="293">
        <v>0</v>
      </c>
      <c r="M18" s="293">
        <v>0</v>
      </c>
      <c r="N18" s="295">
        <f t="shared" si="0"/>
        <v>0</v>
      </c>
      <c r="O18" s="169"/>
    </row>
    <row r="19" spans="1:15" ht="20.100000000000001" customHeight="1" x14ac:dyDescent="0.25">
      <c r="A19" s="200" t="s">
        <v>15</v>
      </c>
      <c r="B19" s="279">
        <f t="shared" ref="B19:M19" si="1">SUM(B5:B18)</f>
        <v>225520.53000000003</v>
      </c>
      <c r="C19" s="279">
        <f t="shared" si="1"/>
        <v>206807.42</v>
      </c>
      <c r="D19" s="279">
        <f t="shared" si="1"/>
        <v>233280.89999999994</v>
      </c>
      <c r="E19" s="279">
        <f t="shared" si="1"/>
        <v>232315.55000000002</v>
      </c>
      <c r="F19" s="279">
        <f t="shared" si="1"/>
        <v>243744.06000000003</v>
      </c>
      <c r="G19" s="279">
        <f t="shared" si="1"/>
        <v>227532.91999999995</v>
      </c>
      <c r="H19" s="279">
        <f t="shared" si="1"/>
        <v>238584.46000000002</v>
      </c>
      <c r="I19" s="279">
        <f t="shared" si="1"/>
        <v>239328.18</v>
      </c>
      <c r="J19" s="279">
        <f t="shared" si="1"/>
        <v>231566.88</v>
      </c>
      <c r="K19" s="279">
        <f t="shared" si="1"/>
        <v>245616.29</v>
      </c>
      <c r="L19" s="279">
        <f t="shared" si="1"/>
        <v>239072.75999999992</v>
      </c>
      <c r="M19" s="279">
        <f t="shared" si="1"/>
        <v>244488.7</v>
      </c>
      <c r="N19" s="295">
        <f t="shared" si="0"/>
        <v>2807858.65</v>
      </c>
      <c r="O19" s="169"/>
    </row>
    <row r="20" spans="1:15" ht="20.100000000000001" customHeight="1" x14ac:dyDescent="0.25">
      <c r="A20" s="110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55"/>
      <c r="O20" s="169"/>
    </row>
    <row r="21" spans="1:15" ht="20.100000000000001" customHeight="1" x14ac:dyDescent="0.25">
      <c r="A21" s="110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55"/>
      <c r="O21" s="169"/>
    </row>
    <row r="22" spans="1:15" ht="20.100000000000001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69"/>
    </row>
    <row r="23" spans="1:15" ht="20.100000000000001" customHeight="1" x14ac:dyDescent="0.25">
      <c r="A23" s="109" t="s">
        <v>192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69"/>
    </row>
    <row r="24" spans="1:15" ht="20.100000000000001" customHeight="1" x14ac:dyDescent="0.25">
      <c r="A24" s="34" t="s">
        <v>101</v>
      </c>
      <c r="B24" s="34" t="s">
        <v>2</v>
      </c>
      <c r="C24" s="34" t="s">
        <v>3</v>
      </c>
      <c r="D24" s="34" t="s">
        <v>4</v>
      </c>
      <c r="E24" s="34" t="s">
        <v>5</v>
      </c>
      <c r="F24" s="34" t="s">
        <v>6</v>
      </c>
      <c r="G24" s="34" t="s">
        <v>7</v>
      </c>
      <c r="H24" s="34" t="s">
        <v>8</v>
      </c>
      <c r="I24" s="34" t="s">
        <v>9</v>
      </c>
      <c r="J24" s="34" t="s">
        <v>10</v>
      </c>
      <c r="K24" s="34" t="s">
        <v>11</v>
      </c>
      <c r="L24" s="34" t="s">
        <v>12</v>
      </c>
      <c r="M24" s="34" t="s">
        <v>13</v>
      </c>
      <c r="N24" s="34" t="s">
        <v>22</v>
      </c>
      <c r="O24" s="169"/>
    </row>
    <row r="25" spans="1:15" ht="20.100000000000001" customHeight="1" x14ac:dyDescent="0.25">
      <c r="A25" s="115" t="s">
        <v>161</v>
      </c>
      <c r="B25" s="280">
        <v>5189.9199999999992</v>
      </c>
      <c r="C25" s="280">
        <v>5011.7700000000004</v>
      </c>
      <c r="D25" s="280">
        <v>4669.1999999999989</v>
      </c>
      <c r="E25" s="280">
        <v>4418.3099999999995</v>
      </c>
      <c r="F25" s="280">
        <v>4444.1099999999997</v>
      </c>
      <c r="G25" s="280">
        <v>4135.9899999999989</v>
      </c>
      <c r="H25" s="280">
        <v>4377.25</v>
      </c>
      <c r="I25" s="280">
        <v>4402.74</v>
      </c>
      <c r="J25" s="280">
        <v>4415.2299999999996</v>
      </c>
      <c r="K25" s="280">
        <v>4581.5499999999993</v>
      </c>
      <c r="L25" s="280">
        <v>4369.26</v>
      </c>
      <c r="M25" s="280">
        <v>4756.24</v>
      </c>
      <c r="N25" s="295">
        <f t="shared" ref="N25:N39" si="2">SUM(B25:M25)</f>
        <v>54771.569999999992</v>
      </c>
    </row>
    <row r="26" spans="1:15" ht="20.100000000000001" customHeight="1" x14ac:dyDescent="0.25">
      <c r="A26" s="115" t="s">
        <v>162</v>
      </c>
      <c r="B26" s="280">
        <v>2767.09</v>
      </c>
      <c r="C26" s="280">
        <v>2734.12</v>
      </c>
      <c r="D26" s="280">
        <v>2696.68</v>
      </c>
      <c r="E26" s="280">
        <v>2568.59</v>
      </c>
      <c r="F26" s="280">
        <v>2604.71</v>
      </c>
      <c r="G26" s="280">
        <v>2465.0599999999995</v>
      </c>
      <c r="H26" s="280">
        <v>2640.2500000000005</v>
      </c>
      <c r="I26" s="280">
        <v>2688.8399999999997</v>
      </c>
      <c r="J26" s="280">
        <v>2829.25</v>
      </c>
      <c r="K26" s="280">
        <v>3157.83</v>
      </c>
      <c r="L26" s="280">
        <v>2990.2400000000002</v>
      </c>
      <c r="M26" s="280">
        <v>3318.4100000000008</v>
      </c>
      <c r="N26" s="295">
        <f t="shared" si="2"/>
        <v>33461.07</v>
      </c>
      <c r="O26" s="169"/>
    </row>
    <row r="27" spans="1:15" ht="20.100000000000001" customHeight="1" x14ac:dyDescent="0.25">
      <c r="A27" s="115" t="s">
        <v>163</v>
      </c>
      <c r="B27" s="280">
        <v>1130.98</v>
      </c>
      <c r="C27" s="280">
        <v>1090.8600000000001</v>
      </c>
      <c r="D27" s="280">
        <v>942.38</v>
      </c>
      <c r="E27" s="280">
        <v>874.69999999999993</v>
      </c>
      <c r="F27" s="280">
        <v>942.46</v>
      </c>
      <c r="G27" s="280">
        <v>916.52</v>
      </c>
      <c r="H27" s="280">
        <v>966.60000000000014</v>
      </c>
      <c r="I27" s="280">
        <v>1020.8299999999998</v>
      </c>
      <c r="J27" s="280">
        <v>1086.3300000000002</v>
      </c>
      <c r="K27" s="280">
        <v>1037.54</v>
      </c>
      <c r="L27" s="280">
        <v>1030.5700000000002</v>
      </c>
      <c r="M27" s="280">
        <v>1174.77</v>
      </c>
      <c r="N27" s="295">
        <f t="shared" si="2"/>
        <v>12214.54</v>
      </c>
      <c r="O27" s="169"/>
    </row>
    <row r="28" spans="1:15" ht="20.100000000000001" customHeight="1" x14ac:dyDescent="0.25">
      <c r="A28" s="115" t="s">
        <v>184</v>
      </c>
      <c r="B28" s="280">
        <v>1.05</v>
      </c>
      <c r="C28" s="280">
        <v>0.74</v>
      </c>
      <c r="D28" s="280">
        <v>2.64</v>
      </c>
      <c r="E28" s="280">
        <v>3.27</v>
      </c>
      <c r="F28" s="280">
        <v>1.25</v>
      </c>
      <c r="G28" s="280">
        <v>5.19</v>
      </c>
      <c r="H28" s="280">
        <v>0.86</v>
      </c>
      <c r="I28" s="280">
        <v>5.31</v>
      </c>
      <c r="J28" s="280">
        <v>1.49</v>
      </c>
      <c r="K28" s="280">
        <v>3.7800000000000002</v>
      </c>
      <c r="L28" s="280">
        <v>1.1299999999999999</v>
      </c>
      <c r="M28" s="280">
        <v>1.3</v>
      </c>
      <c r="N28" s="295">
        <f t="shared" si="2"/>
        <v>28.009999999999998</v>
      </c>
      <c r="O28" s="169"/>
    </row>
    <row r="29" spans="1:15" ht="20.100000000000001" customHeight="1" x14ac:dyDescent="0.25">
      <c r="A29" s="115" t="s">
        <v>164</v>
      </c>
      <c r="B29" s="280">
        <v>78.56</v>
      </c>
      <c r="C29" s="280">
        <v>30.91</v>
      </c>
      <c r="D29" s="280">
        <v>67.88</v>
      </c>
      <c r="E29" s="280">
        <v>31.42</v>
      </c>
      <c r="F29" s="280">
        <v>60.19</v>
      </c>
      <c r="G29" s="280">
        <v>49.3</v>
      </c>
      <c r="H29" s="280">
        <v>47.12</v>
      </c>
      <c r="I29" s="280">
        <v>46.05</v>
      </c>
      <c r="J29" s="280">
        <v>46.17</v>
      </c>
      <c r="K29" s="280">
        <v>53.199999999999996</v>
      </c>
      <c r="L29" s="280">
        <v>45.52</v>
      </c>
      <c r="M29" s="280">
        <v>85.06</v>
      </c>
      <c r="N29" s="295">
        <f t="shared" si="2"/>
        <v>641.38000000000011</v>
      </c>
    </row>
    <row r="30" spans="1:15" ht="20.100000000000001" customHeight="1" x14ac:dyDescent="0.25">
      <c r="A30" s="115" t="s">
        <v>165</v>
      </c>
      <c r="B30" s="280">
        <v>2.9000000000000004</v>
      </c>
      <c r="C30" s="280">
        <v>2.39</v>
      </c>
      <c r="D30" s="280">
        <v>2.96</v>
      </c>
      <c r="E30" s="280">
        <v>7.21</v>
      </c>
      <c r="F30" s="280">
        <v>19.25</v>
      </c>
      <c r="G30" s="280">
        <v>34.04</v>
      </c>
      <c r="H30" s="280">
        <v>35.44</v>
      </c>
      <c r="I30" s="280">
        <v>17.850000000000001</v>
      </c>
      <c r="J30" s="280">
        <v>6.9899999999999993</v>
      </c>
      <c r="K30" s="280">
        <v>3.8000000000000003</v>
      </c>
      <c r="L30" s="280">
        <v>2.9799999999999995</v>
      </c>
      <c r="M30" s="280">
        <v>2.76</v>
      </c>
      <c r="N30" s="295">
        <f t="shared" si="2"/>
        <v>138.57</v>
      </c>
    </row>
    <row r="31" spans="1:15" ht="20.100000000000001" customHeight="1" x14ac:dyDescent="0.25">
      <c r="A31" s="115" t="s">
        <v>166</v>
      </c>
      <c r="B31" s="280">
        <v>0</v>
      </c>
      <c r="C31" s="280">
        <v>2180.67</v>
      </c>
      <c r="D31" s="280">
        <v>0</v>
      </c>
      <c r="E31" s="280">
        <v>0</v>
      </c>
      <c r="F31" s="280">
        <v>0</v>
      </c>
      <c r="G31" s="280">
        <v>0</v>
      </c>
      <c r="H31" s="280">
        <v>0</v>
      </c>
      <c r="I31" s="280">
        <v>0</v>
      </c>
      <c r="J31" s="280">
        <v>0</v>
      </c>
      <c r="K31" s="280">
        <v>0</v>
      </c>
      <c r="L31" s="280">
        <v>0</v>
      </c>
      <c r="M31" s="280">
        <v>0</v>
      </c>
      <c r="N31" s="295">
        <f t="shared" si="2"/>
        <v>2180.67</v>
      </c>
    </row>
    <row r="32" spans="1:15" ht="20.100000000000001" customHeight="1" x14ac:dyDescent="0.25">
      <c r="A32" s="115" t="s">
        <v>167</v>
      </c>
      <c r="B32" s="280">
        <v>0</v>
      </c>
      <c r="C32" s="280">
        <v>0</v>
      </c>
      <c r="D32" s="280">
        <v>0</v>
      </c>
      <c r="E32" s="280">
        <v>0</v>
      </c>
      <c r="F32" s="280">
        <v>0</v>
      </c>
      <c r="G32" s="280">
        <v>0</v>
      </c>
      <c r="H32" s="280">
        <v>0</v>
      </c>
      <c r="I32" s="280">
        <v>0</v>
      </c>
      <c r="J32" s="280">
        <v>0</v>
      </c>
      <c r="K32" s="280">
        <v>428.1</v>
      </c>
      <c r="L32" s="280">
        <v>214.99</v>
      </c>
      <c r="M32" s="280">
        <v>0</v>
      </c>
      <c r="N32" s="295">
        <f t="shared" si="2"/>
        <v>643.09</v>
      </c>
    </row>
    <row r="33" spans="1:14" ht="20.100000000000001" customHeight="1" x14ac:dyDescent="0.25">
      <c r="A33" s="115" t="s">
        <v>168</v>
      </c>
      <c r="B33" s="280">
        <v>1756.75</v>
      </c>
      <c r="C33" s="280">
        <v>1689.91</v>
      </c>
      <c r="D33" s="280">
        <v>1939.5500000000002</v>
      </c>
      <c r="E33" s="280">
        <v>1939.5500000000002</v>
      </c>
      <c r="F33" s="280">
        <v>1534.97</v>
      </c>
      <c r="G33" s="280">
        <v>1042.25</v>
      </c>
      <c r="H33" s="280">
        <v>545.16</v>
      </c>
      <c r="I33" s="280">
        <v>617.30999999999995</v>
      </c>
      <c r="J33" s="280">
        <v>216.94</v>
      </c>
      <c r="K33" s="280">
        <v>0</v>
      </c>
      <c r="L33" s="280">
        <v>0</v>
      </c>
      <c r="M33" s="280">
        <v>52.37</v>
      </c>
      <c r="N33" s="295">
        <f t="shared" si="2"/>
        <v>11334.76</v>
      </c>
    </row>
    <row r="34" spans="1:14" ht="20.100000000000001" customHeight="1" x14ac:dyDescent="0.25">
      <c r="A34" s="115" t="s">
        <v>169</v>
      </c>
      <c r="B34" s="280">
        <v>14365.62</v>
      </c>
      <c r="C34" s="280">
        <v>12806.109999999999</v>
      </c>
      <c r="D34" s="280">
        <v>13540.09</v>
      </c>
      <c r="E34" s="280">
        <v>13227.369999999997</v>
      </c>
      <c r="F34" s="280">
        <v>12799.99</v>
      </c>
      <c r="G34" s="280">
        <v>12710.150000000001</v>
      </c>
      <c r="H34" s="280">
        <v>13183.72</v>
      </c>
      <c r="I34" s="280">
        <v>12963.44</v>
      </c>
      <c r="J34" s="280">
        <v>12624.960000000001</v>
      </c>
      <c r="K34" s="280">
        <v>14451.14</v>
      </c>
      <c r="L34" s="280">
        <v>13675.490000000002</v>
      </c>
      <c r="M34" s="280">
        <v>14082.61</v>
      </c>
      <c r="N34" s="295">
        <f t="shared" si="2"/>
        <v>160430.69</v>
      </c>
    </row>
    <row r="35" spans="1:14" ht="20.100000000000001" customHeight="1" x14ac:dyDescent="0.25">
      <c r="A35" s="115" t="s">
        <v>304</v>
      </c>
      <c r="B35" s="280">
        <v>43923.39</v>
      </c>
      <c r="C35" s="280">
        <v>40357.359999999993</v>
      </c>
      <c r="D35" s="280">
        <v>44437.359999999993</v>
      </c>
      <c r="E35" s="280">
        <v>44095.760000000009</v>
      </c>
      <c r="F35" s="280">
        <v>38533.779999999992</v>
      </c>
      <c r="G35" s="280">
        <v>39628.14</v>
      </c>
      <c r="H35" s="280">
        <v>39185.4</v>
      </c>
      <c r="I35" s="280">
        <v>35497.339999999997</v>
      </c>
      <c r="J35" s="280">
        <v>40234.82</v>
      </c>
      <c r="K35" s="280">
        <v>50305.599999999999</v>
      </c>
      <c r="L35" s="280">
        <v>49033.39</v>
      </c>
      <c r="M35" s="280">
        <v>51239.29</v>
      </c>
      <c r="N35" s="295">
        <f t="shared" si="2"/>
        <v>516471.63</v>
      </c>
    </row>
    <row r="36" spans="1:14" ht="20.100000000000001" customHeight="1" x14ac:dyDescent="0.25">
      <c r="A36" s="115" t="s">
        <v>305</v>
      </c>
      <c r="B36" s="280">
        <v>0</v>
      </c>
      <c r="C36" s="280">
        <v>0</v>
      </c>
      <c r="D36" s="280">
        <v>0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295">
        <f t="shared" si="2"/>
        <v>0</v>
      </c>
    </row>
    <row r="37" spans="1:14" ht="20.100000000000001" customHeight="1" x14ac:dyDescent="0.25">
      <c r="A37" s="115" t="s">
        <v>175</v>
      </c>
      <c r="B37" s="280">
        <v>4730.55</v>
      </c>
      <c r="C37" s="280">
        <v>4276.26</v>
      </c>
      <c r="D37" s="280">
        <v>5057.8700000000008</v>
      </c>
      <c r="E37" s="280">
        <v>4997.5600000000013</v>
      </c>
      <c r="F37" s="280">
        <v>10638.470000000001</v>
      </c>
      <c r="G37" s="280">
        <v>10266.39</v>
      </c>
      <c r="H37" s="280">
        <v>10939.070000000002</v>
      </c>
      <c r="I37" s="280">
        <v>10820.9</v>
      </c>
      <c r="J37" s="280">
        <v>7187.58</v>
      </c>
      <c r="K37" s="280">
        <v>388.13</v>
      </c>
      <c r="L37" s="280">
        <v>509.83000000000004</v>
      </c>
      <c r="M37" s="280">
        <v>204.94</v>
      </c>
      <c r="N37" s="295">
        <f t="shared" si="2"/>
        <v>70017.550000000017</v>
      </c>
    </row>
    <row r="38" spans="1:14" ht="15" x14ac:dyDescent="0.25">
      <c r="A38" s="115" t="s">
        <v>387</v>
      </c>
      <c r="B38" s="293">
        <v>0</v>
      </c>
      <c r="C38" s="293">
        <v>0</v>
      </c>
      <c r="D38" s="293">
        <v>0</v>
      </c>
      <c r="E38" s="293">
        <v>0</v>
      </c>
      <c r="F38" s="293">
        <v>0</v>
      </c>
      <c r="G38" s="293">
        <v>0</v>
      </c>
      <c r="H38" s="293">
        <v>0</v>
      </c>
      <c r="I38" s="293">
        <v>0</v>
      </c>
      <c r="J38" s="293">
        <v>0</v>
      </c>
      <c r="K38" s="293">
        <v>0</v>
      </c>
      <c r="L38" s="293">
        <v>0</v>
      </c>
      <c r="M38" s="293">
        <v>0</v>
      </c>
      <c r="N38" s="295">
        <f t="shared" si="2"/>
        <v>0</v>
      </c>
    </row>
    <row r="39" spans="1:14" ht="15" x14ac:dyDescent="0.25">
      <c r="A39" s="200" t="s">
        <v>15</v>
      </c>
      <c r="B39" s="277">
        <f t="shared" ref="B39:M39" si="3">SUM(B25:B38)</f>
        <v>73946.81</v>
      </c>
      <c r="C39" s="277">
        <f t="shared" si="3"/>
        <v>70181.099999999991</v>
      </c>
      <c r="D39" s="277">
        <f t="shared" si="3"/>
        <v>73356.609999999986</v>
      </c>
      <c r="E39" s="277">
        <f t="shared" si="3"/>
        <v>72163.740000000005</v>
      </c>
      <c r="F39" s="277">
        <f t="shared" si="3"/>
        <v>71579.179999999993</v>
      </c>
      <c r="G39" s="277">
        <f t="shared" si="3"/>
        <v>71253.03</v>
      </c>
      <c r="H39" s="277">
        <f t="shared" si="3"/>
        <v>71920.87000000001</v>
      </c>
      <c r="I39" s="277">
        <f t="shared" si="3"/>
        <v>68080.61</v>
      </c>
      <c r="J39" s="277">
        <f t="shared" si="3"/>
        <v>68649.759999999995</v>
      </c>
      <c r="K39" s="277">
        <f t="shared" si="3"/>
        <v>74410.67</v>
      </c>
      <c r="L39" s="277">
        <f t="shared" si="3"/>
        <v>71873.400000000009</v>
      </c>
      <c r="M39" s="277">
        <f t="shared" si="3"/>
        <v>74917.75</v>
      </c>
      <c r="N39" s="295">
        <f t="shared" si="2"/>
        <v>862333.53</v>
      </c>
    </row>
    <row r="40" spans="1:14" x14ac:dyDescent="0.25">
      <c r="A40" s="110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</row>
    <row r="41" spans="1:14" x14ac:dyDescent="0.25">
      <c r="A41" s="110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 x14ac:dyDescent="0.25">
      <c r="A42" s="110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</row>
    <row r="46" spans="1:14" ht="16.5" customHeight="1" x14ac:dyDescent="0.25"/>
    <row r="47" spans="1:14" ht="16.5" customHeight="1" x14ac:dyDescent="0.25"/>
    <row r="48" spans="1:14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</sheetData>
  <pageMargins left="0.7" right="0.7" top="0.75" bottom="0.75" header="0.3" footer="0.3"/>
  <pageSetup paperSize="14"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>
    <pageSetUpPr fitToPage="1"/>
  </sheetPr>
  <dimension ref="A1:O39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32.42578125" style="8" customWidth="1"/>
    <col min="2" max="2" width="12.140625" style="8" customWidth="1"/>
    <col min="3" max="3" width="13.28515625" style="8" customWidth="1"/>
    <col min="4" max="5" width="12.7109375" style="8" customWidth="1"/>
    <col min="6" max="6" width="12.28515625" style="8" customWidth="1"/>
    <col min="7" max="7" width="12.140625" style="8" customWidth="1"/>
    <col min="8" max="8" width="11.7109375" style="8" customWidth="1"/>
    <col min="9" max="9" width="13" style="8" customWidth="1"/>
    <col min="10" max="10" width="14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5703125" style="8" customWidth="1"/>
    <col min="15" max="16384" width="11.42578125" style="8"/>
  </cols>
  <sheetData>
    <row r="1" spans="1:14" x14ac:dyDescent="0.25">
      <c r="A1" s="20" t="s">
        <v>494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193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68"/>
    </row>
    <row r="4" spans="1:14" ht="20.100000000000001" customHeight="1" x14ac:dyDescent="0.25">
      <c r="A4" s="34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161</v>
      </c>
      <c r="B5" s="280">
        <v>13146.569999999998</v>
      </c>
      <c r="C5" s="280">
        <v>13471.749999999998</v>
      </c>
      <c r="D5" s="280">
        <v>11943.240000000002</v>
      </c>
      <c r="E5" s="280">
        <v>11261.739999999998</v>
      </c>
      <c r="F5" s="280">
        <v>11485.779999999999</v>
      </c>
      <c r="G5" s="280">
        <v>10675.320000000002</v>
      </c>
      <c r="H5" s="280">
        <v>11090.990000000002</v>
      </c>
      <c r="I5" s="280">
        <v>11039.349999999999</v>
      </c>
      <c r="J5" s="280">
        <v>11486.199999999999</v>
      </c>
      <c r="K5" s="280">
        <v>11545.589999999998</v>
      </c>
      <c r="L5" s="296">
        <v>11208.73</v>
      </c>
      <c r="M5" s="296">
        <v>12138.590000000002</v>
      </c>
      <c r="N5" s="297">
        <f t="shared" ref="N5:N19" si="0">SUM(B5:M5)</f>
        <v>140493.84999999998</v>
      </c>
    </row>
    <row r="6" spans="1:14" ht="20.100000000000001" customHeight="1" x14ac:dyDescent="0.25">
      <c r="A6" s="115" t="s">
        <v>162</v>
      </c>
      <c r="B6" s="280">
        <v>8923.0399999999991</v>
      </c>
      <c r="C6" s="280">
        <v>9455.4300000000021</v>
      </c>
      <c r="D6" s="280">
        <v>7895.2999999999993</v>
      </c>
      <c r="E6" s="280">
        <v>7543.0699999999988</v>
      </c>
      <c r="F6" s="280">
        <v>7662.9400000000014</v>
      </c>
      <c r="G6" s="280">
        <v>7273.5099999999993</v>
      </c>
      <c r="H6" s="280">
        <v>7542.91</v>
      </c>
      <c r="I6" s="280">
        <v>7679.420000000001</v>
      </c>
      <c r="J6" s="280">
        <v>8154.48</v>
      </c>
      <c r="K6" s="280">
        <v>8156.32</v>
      </c>
      <c r="L6" s="296">
        <v>7985.04</v>
      </c>
      <c r="M6" s="296">
        <v>8886.5400000000009</v>
      </c>
      <c r="N6" s="297">
        <f t="shared" si="0"/>
        <v>97157.999999999971</v>
      </c>
    </row>
    <row r="7" spans="1:14" ht="20.100000000000001" customHeight="1" x14ac:dyDescent="0.25">
      <c r="A7" s="115" t="s">
        <v>163</v>
      </c>
      <c r="B7" s="280">
        <v>2783.88</v>
      </c>
      <c r="C7" s="280">
        <v>2778.0800000000004</v>
      </c>
      <c r="D7" s="280">
        <v>2302.9700000000007</v>
      </c>
      <c r="E7" s="280">
        <v>2184.85</v>
      </c>
      <c r="F7" s="280">
        <v>2321.3700000000008</v>
      </c>
      <c r="G7" s="280">
        <v>2306.2300000000005</v>
      </c>
      <c r="H7" s="280">
        <v>2444.33</v>
      </c>
      <c r="I7" s="280">
        <v>2460.4799999999991</v>
      </c>
      <c r="J7" s="280">
        <v>2734.5100000000007</v>
      </c>
      <c r="K7" s="280">
        <v>2736.6600000000003</v>
      </c>
      <c r="L7" s="296">
        <v>2722.94</v>
      </c>
      <c r="M7" s="296">
        <v>3077.440000000001</v>
      </c>
      <c r="N7" s="297">
        <f t="shared" si="0"/>
        <v>30853.740000000009</v>
      </c>
    </row>
    <row r="8" spans="1:14" ht="20.100000000000001" customHeight="1" x14ac:dyDescent="0.25">
      <c r="A8" s="115" t="s">
        <v>184</v>
      </c>
      <c r="B8" s="280">
        <v>0</v>
      </c>
      <c r="C8" s="280">
        <v>15</v>
      </c>
      <c r="D8" s="280">
        <v>11.99</v>
      </c>
      <c r="E8" s="280">
        <v>11.99</v>
      </c>
      <c r="F8" s="280">
        <v>0.42</v>
      </c>
      <c r="G8" s="280">
        <v>14</v>
      </c>
      <c r="H8" s="280">
        <v>37</v>
      </c>
      <c r="I8" s="280">
        <v>0</v>
      </c>
      <c r="J8" s="280">
        <v>7</v>
      </c>
      <c r="K8" s="280">
        <v>0</v>
      </c>
      <c r="L8" s="296">
        <v>10</v>
      </c>
      <c r="M8" s="296">
        <v>9</v>
      </c>
      <c r="N8" s="297">
        <f t="shared" si="0"/>
        <v>116.4</v>
      </c>
    </row>
    <row r="9" spans="1:14" ht="20.100000000000001" customHeight="1" x14ac:dyDescent="0.25">
      <c r="A9" s="115" t="s">
        <v>164</v>
      </c>
      <c r="B9" s="280">
        <v>390.57</v>
      </c>
      <c r="C9" s="280">
        <v>474.08</v>
      </c>
      <c r="D9" s="280">
        <v>578.5</v>
      </c>
      <c r="E9" s="280">
        <v>597.62</v>
      </c>
      <c r="F9" s="280">
        <v>534.96</v>
      </c>
      <c r="G9" s="280">
        <v>611.28</v>
      </c>
      <c r="H9" s="280">
        <v>538.95000000000005</v>
      </c>
      <c r="I9" s="280">
        <v>665.29</v>
      </c>
      <c r="J9" s="280">
        <v>749.55</v>
      </c>
      <c r="K9" s="280">
        <v>835.33999999999992</v>
      </c>
      <c r="L9" s="296">
        <v>752.21</v>
      </c>
      <c r="M9" s="296">
        <v>712.75</v>
      </c>
      <c r="N9" s="297">
        <f t="shared" si="0"/>
        <v>7441.1</v>
      </c>
    </row>
    <row r="10" spans="1:14" ht="20.100000000000001" customHeight="1" x14ac:dyDescent="0.25">
      <c r="A10" s="115" t="s">
        <v>165</v>
      </c>
      <c r="B10" s="280">
        <v>18.130000000000003</v>
      </c>
      <c r="C10" s="280">
        <v>18.25</v>
      </c>
      <c r="D10" s="280">
        <v>38.419999999999995</v>
      </c>
      <c r="E10" s="280">
        <v>59.259999999999991</v>
      </c>
      <c r="F10" s="280">
        <v>154.67000000000002</v>
      </c>
      <c r="G10" s="280">
        <v>257.51</v>
      </c>
      <c r="H10" s="280">
        <v>247.10999999999999</v>
      </c>
      <c r="I10" s="280">
        <v>165.20999999999998</v>
      </c>
      <c r="J10" s="280">
        <v>70.829999999999984</v>
      </c>
      <c r="K10" s="280">
        <v>44.250000000000007</v>
      </c>
      <c r="L10" s="296">
        <v>22.189999999999998</v>
      </c>
      <c r="M10" s="296">
        <v>17.84</v>
      </c>
      <c r="N10" s="297">
        <f t="shared" si="0"/>
        <v>1113.6699999999998</v>
      </c>
    </row>
    <row r="11" spans="1:14" ht="20.100000000000001" customHeight="1" x14ac:dyDescent="0.25">
      <c r="A11" s="115" t="s">
        <v>166</v>
      </c>
      <c r="B11" s="280">
        <v>0</v>
      </c>
      <c r="C11" s="280">
        <v>0</v>
      </c>
      <c r="D11" s="280">
        <v>0</v>
      </c>
      <c r="E11" s="280">
        <v>0</v>
      </c>
      <c r="F11" s="280">
        <v>0</v>
      </c>
      <c r="G11" s="280">
        <v>0</v>
      </c>
      <c r="H11" s="280">
        <v>0</v>
      </c>
      <c r="I11" s="280">
        <v>133.03</v>
      </c>
      <c r="J11" s="280">
        <v>162.78</v>
      </c>
      <c r="K11" s="280">
        <v>136.29</v>
      </c>
      <c r="L11" s="296">
        <v>166.12</v>
      </c>
      <c r="M11" s="296">
        <v>110.23</v>
      </c>
      <c r="N11" s="297">
        <f t="shared" si="0"/>
        <v>708.45</v>
      </c>
    </row>
    <row r="12" spans="1:14" ht="20.100000000000001" customHeight="1" x14ac:dyDescent="0.25">
      <c r="A12" s="115" t="s">
        <v>167</v>
      </c>
      <c r="B12" s="280">
        <v>0</v>
      </c>
      <c r="C12" s="280">
        <v>0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96">
        <v>0</v>
      </c>
      <c r="M12" s="296">
        <v>0</v>
      </c>
      <c r="N12" s="297">
        <f t="shared" si="0"/>
        <v>0</v>
      </c>
    </row>
    <row r="13" spans="1:14" ht="20.100000000000001" customHeight="1" x14ac:dyDescent="0.25">
      <c r="A13" s="115" t="s">
        <v>168</v>
      </c>
      <c r="B13" s="280">
        <v>214.55</v>
      </c>
      <c r="C13" s="280">
        <v>26.96</v>
      </c>
      <c r="D13" s="280">
        <v>245.26</v>
      </c>
      <c r="E13" s="280">
        <v>273.99</v>
      </c>
      <c r="F13" s="280">
        <v>55.69</v>
      </c>
      <c r="G13" s="280">
        <v>306.25</v>
      </c>
      <c r="H13" s="280">
        <v>0</v>
      </c>
      <c r="I13" s="280">
        <v>0</v>
      </c>
      <c r="J13" s="280">
        <v>0</v>
      </c>
      <c r="K13" s="280">
        <v>161.54</v>
      </c>
      <c r="L13" s="296">
        <v>81.67</v>
      </c>
      <c r="M13" s="296">
        <v>55.23</v>
      </c>
      <c r="N13" s="297">
        <f t="shared" si="0"/>
        <v>1421.14</v>
      </c>
    </row>
    <row r="14" spans="1:14" ht="20.100000000000001" customHeight="1" x14ac:dyDescent="0.25">
      <c r="A14" s="115" t="s">
        <v>169</v>
      </c>
      <c r="B14" s="280">
        <v>19637.730000000003</v>
      </c>
      <c r="C14" s="280">
        <v>18451.34</v>
      </c>
      <c r="D14" s="280">
        <v>18892.02</v>
      </c>
      <c r="E14" s="280">
        <v>18508.29</v>
      </c>
      <c r="F14" s="280">
        <v>18226.230000000003</v>
      </c>
      <c r="G14" s="280">
        <v>18234.54</v>
      </c>
      <c r="H14" s="280">
        <v>19052.84</v>
      </c>
      <c r="I14" s="280">
        <v>18362.8</v>
      </c>
      <c r="J14" s="280">
        <v>18683.57</v>
      </c>
      <c r="K14" s="280">
        <v>20087.55</v>
      </c>
      <c r="L14" s="296">
        <v>18967.510000000002</v>
      </c>
      <c r="M14" s="296">
        <v>19808.990000000002</v>
      </c>
      <c r="N14" s="297">
        <f t="shared" si="0"/>
        <v>226913.41</v>
      </c>
    </row>
    <row r="15" spans="1:14" ht="20.100000000000001" customHeight="1" x14ac:dyDescent="0.25">
      <c r="A15" s="115" t="s">
        <v>304</v>
      </c>
      <c r="B15" s="280">
        <v>26044.719999999998</v>
      </c>
      <c r="C15" s="280">
        <v>26233.360000000001</v>
      </c>
      <c r="D15" s="280">
        <v>27026.260000000006</v>
      </c>
      <c r="E15" s="280">
        <v>26860.41</v>
      </c>
      <c r="F15" s="280">
        <v>27222.91</v>
      </c>
      <c r="G15" s="280">
        <v>25894.879999999994</v>
      </c>
      <c r="H15" s="280">
        <v>27077.599999999995</v>
      </c>
      <c r="I15" s="280">
        <v>24373.23</v>
      </c>
      <c r="J15" s="280">
        <v>26216.82</v>
      </c>
      <c r="K15" s="280">
        <v>28201.240000000009</v>
      </c>
      <c r="L15" s="296">
        <v>27677.379999999997</v>
      </c>
      <c r="M15" s="296">
        <v>28386.719999999998</v>
      </c>
      <c r="N15" s="297">
        <f t="shared" si="0"/>
        <v>321215.53000000003</v>
      </c>
    </row>
    <row r="16" spans="1:14" ht="20.100000000000001" customHeight="1" x14ac:dyDescent="0.25">
      <c r="A16" s="115" t="s">
        <v>305</v>
      </c>
      <c r="B16" s="280">
        <v>0</v>
      </c>
      <c r="C16" s="280">
        <v>0</v>
      </c>
      <c r="D16" s="280">
        <v>0</v>
      </c>
      <c r="E16" s="280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96">
        <v>0</v>
      </c>
      <c r="M16" s="296">
        <v>0</v>
      </c>
      <c r="N16" s="297">
        <f t="shared" si="0"/>
        <v>0</v>
      </c>
    </row>
    <row r="17" spans="1:15" ht="20.100000000000001" customHeight="1" x14ac:dyDescent="0.25">
      <c r="A17" s="115" t="s">
        <v>175</v>
      </c>
      <c r="B17" s="280">
        <v>0</v>
      </c>
      <c r="C17" s="280">
        <v>0</v>
      </c>
      <c r="D17" s="280">
        <v>15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0</v>
      </c>
      <c r="K17" s="280">
        <v>0</v>
      </c>
      <c r="L17" s="296">
        <v>15</v>
      </c>
      <c r="M17" s="296">
        <v>15</v>
      </c>
      <c r="N17" s="297">
        <f t="shared" si="0"/>
        <v>45</v>
      </c>
    </row>
    <row r="18" spans="1:15" ht="20.100000000000001" customHeight="1" x14ac:dyDescent="0.25">
      <c r="A18" s="115" t="s">
        <v>387</v>
      </c>
      <c r="B18" s="293">
        <v>0</v>
      </c>
      <c r="C18" s="293">
        <v>0</v>
      </c>
      <c r="D18" s="293">
        <v>0</v>
      </c>
      <c r="E18" s="293">
        <v>0</v>
      </c>
      <c r="F18" s="293">
        <v>0</v>
      </c>
      <c r="G18" s="293">
        <v>0</v>
      </c>
      <c r="H18" s="293">
        <v>0</v>
      </c>
      <c r="I18" s="293">
        <v>0</v>
      </c>
      <c r="J18" s="293">
        <v>0</v>
      </c>
      <c r="K18" s="293">
        <v>0</v>
      </c>
      <c r="L18" s="293">
        <v>0</v>
      </c>
      <c r="M18" s="293">
        <v>0</v>
      </c>
      <c r="N18" s="297">
        <f t="shared" si="0"/>
        <v>0</v>
      </c>
    </row>
    <row r="19" spans="1:15" ht="20.100000000000001" customHeight="1" x14ac:dyDescent="0.25">
      <c r="A19" s="200" t="s">
        <v>15</v>
      </c>
      <c r="B19" s="298">
        <f t="shared" ref="B19:M19" si="1">SUM(B5:B18)</f>
        <v>71159.19</v>
      </c>
      <c r="C19" s="298">
        <f t="shared" si="1"/>
        <v>70924.25</v>
      </c>
      <c r="D19" s="298">
        <f t="shared" si="1"/>
        <v>68948.960000000006</v>
      </c>
      <c r="E19" s="298">
        <f t="shared" si="1"/>
        <v>67301.22</v>
      </c>
      <c r="F19" s="298">
        <f t="shared" si="1"/>
        <v>67664.97</v>
      </c>
      <c r="G19" s="298">
        <f t="shared" si="1"/>
        <v>65573.51999999999</v>
      </c>
      <c r="H19" s="298">
        <f t="shared" si="1"/>
        <v>68031.73</v>
      </c>
      <c r="I19" s="298">
        <f t="shared" si="1"/>
        <v>64878.81</v>
      </c>
      <c r="J19" s="298">
        <f t="shared" si="1"/>
        <v>68265.739999999991</v>
      </c>
      <c r="K19" s="298">
        <f t="shared" si="1"/>
        <v>71904.78</v>
      </c>
      <c r="L19" s="298">
        <f t="shared" si="1"/>
        <v>69608.789999999994</v>
      </c>
      <c r="M19" s="298">
        <f t="shared" si="1"/>
        <v>73218.33</v>
      </c>
      <c r="N19" s="297">
        <f t="shared" si="0"/>
        <v>827480.28999999992</v>
      </c>
    </row>
    <row r="20" spans="1:15" ht="20.100000000000001" customHeight="1" x14ac:dyDescent="0.25">
      <c r="A20" s="110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55"/>
    </row>
    <row r="21" spans="1:15" ht="20.100000000000001" customHeight="1" x14ac:dyDescent="0.25">
      <c r="A21" s="110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55"/>
    </row>
    <row r="22" spans="1:15" ht="20.100000000000001" customHeight="1" x14ac:dyDescent="0.25">
      <c r="A22" s="109" t="s">
        <v>194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spans="1:15" ht="20.100000000000001" customHeight="1" x14ac:dyDescent="0.25">
      <c r="A23" s="34" t="s">
        <v>101</v>
      </c>
      <c r="B23" s="34" t="s">
        <v>2</v>
      </c>
      <c r="C23" s="34" t="s">
        <v>3</v>
      </c>
      <c r="D23" s="34" t="s">
        <v>4</v>
      </c>
      <c r="E23" s="34" t="s">
        <v>5</v>
      </c>
      <c r="F23" s="34" t="s">
        <v>6</v>
      </c>
      <c r="G23" s="34" t="s">
        <v>7</v>
      </c>
      <c r="H23" s="34" t="s">
        <v>8</v>
      </c>
      <c r="I23" s="34" t="s">
        <v>9</v>
      </c>
      <c r="J23" s="34" t="s">
        <v>10</v>
      </c>
      <c r="K23" s="34" t="s">
        <v>11</v>
      </c>
      <c r="L23" s="34" t="s">
        <v>12</v>
      </c>
      <c r="M23" s="34" t="s">
        <v>13</v>
      </c>
      <c r="N23" s="34" t="s">
        <v>22</v>
      </c>
    </row>
    <row r="24" spans="1:15" ht="20.100000000000001" customHeight="1" x14ac:dyDescent="0.25">
      <c r="A24" s="115" t="s">
        <v>161</v>
      </c>
      <c r="B24" s="479">
        <v>31632.904000000002</v>
      </c>
      <c r="C24" s="479">
        <v>29895.026999999995</v>
      </c>
      <c r="D24" s="479">
        <v>30503.957000000006</v>
      </c>
      <c r="E24" s="479">
        <v>29090.278000000002</v>
      </c>
      <c r="F24" s="479">
        <v>29332.527999999995</v>
      </c>
      <c r="G24" s="479">
        <v>27699.47600000001</v>
      </c>
      <c r="H24" s="479">
        <v>28788.647000000004</v>
      </c>
      <c r="I24" s="479">
        <v>28981.118999999999</v>
      </c>
      <c r="J24" s="479">
        <v>28509.612000000012</v>
      </c>
      <c r="K24" s="479">
        <v>29877.516999999996</v>
      </c>
      <c r="L24" s="479">
        <v>28921.141000000003</v>
      </c>
      <c r="M24" s="479">
        <v>30935.360999999997</v>
      </c>
      <c r="N24" s="299">
        <f>SUM(B24:M24)</f>
        <v>354167.56700000004</v>
      </c>
    </row>
    <row r="25" spans="1:15" ht="20.100000000000001" customHeight="1" x14ac:dyDescent="0.25">
      <c r="A25" s="115" t="s">
        <v>162</v>
      </c>
      <c r="B25" s="479">
        <v>14012.5</v>
      </c>
      <c r="C25" s="479">
        <v>13322.049999999997</v>
      </c>
      <c r="D25" s="479">
        <v>13605.08</v>
      </c>
      <c r="E25" s="479">
        <v>12890.31</v>
      </c>
      <c r="F25" s="479">
        <v>13172.77</v>
      </c>
      <c r="G25" s="479">
        <v>12606.729999999998</v>
      </c>
      <c r="H25" s="479">
        <v>12955.419999999995</v>
      </c>
      <c r="I25" s="479">
        <v>13381.36</v>
      </c>
      <c r="J25" s="479">
        <v>13305.439999999999</v>
      </c>
      <c r="K25" s="479">
        <v>14287.059999999998</v>
      </c>
      <c r="L25" s="479">
        <v>14226.93</v>
      </c>
      <c r="M25" s="479">
        <v>15558.4</v>
      </c>
      <c r="N25" s="299">
        <f t="shared" ref="N25:N38" si="2">SUM(B25:M25)</f>
        <v>163324.04999999996</v>
      </c>
    </row>
    <row r="26" spans="1:15" ht="20.100000000000001" customHeight="1" x14ac:dyDescent="0.25">
      <c r="A26" s="115" t="s">
        <v>163</v>
      </c>
      <c r="B26" s="479">
        <v>5192.9529999999995</v>
      </c>
      <c r="C26" s="479">
        <v>4902.6610000000001</v>
      </c>
      <c r="D26" s="479">
        <v>4781.8739999999989</v>
      </c>
      <c r="E26" s="479">
        <v>4482.7520000000013</v>
      </c>
      <c r="F26" s="479">
        <v>4622.4699999999984</v>
      </c>
      <c r="G26" s="479">
        <v>4480.0649999999996</v>
      </c>
      <c r="H26" s="479">
        <v>4801.4809999999998</v>
      </c>
      <c r="I26" s="479">
        <v>5006.019000000003</v>
      </c>
      <c r="J26" s="479">
        <v>5158.0590000000002</v>
      </c>
      <c r="K26" s="479">
        <v>5333.9359999999997</v>
      </c>
      <c r="L26" s="479">
        <v>5405.2189999999991</v>
      </c>
      <c r="M26" s="479">
        <v>5836.1220000000012</v>
      </c>
      <c r="N26" s="299">
        <f t="shared" si="2"/>
        <v>60003.610999999997</v>
      </c>
    </row>
    <row r="27" spans="1:15" ht="20.100000000000001" customHeight="1" x14ac:dyDescent="0.25">
      <c r="A27" s="115" t="s">
        <v>184</v>
      </c>
      <c r="B27" s="479">
        <v>31.28</v>
      </c>
      <c r="C27" s="479">
        <v>40.28</v>
      </c>
      <c r="D27" s="479">
        <v>0.66</v>
      </c>
      <c r="E27" s="479">
        <v>25.66</v>
      </c>
      <c r="F27" s="479">
        <v>10.94</v>
      </c>
      <c r="G27" s="479">
        <v>30.47</v>
      </c>
      <c r="H27" s="479">
        <v>15.39</v>
      </c>
      <c r="I27" s="479">
        <v>0.41</v>
      </c>
      <c r="J27" s="479">
        <v>35</v>
      </c>
      <c r="K27" s="479">
        <v>27.19</v>
      </c>
      <c r="L27" s="479">
        <v>20.92</v>
      </c>
      <c r="M27" s="479">
        <v>47.14</v>
      </c>
      <c r="N27" s="299">
        <f t="shared" si="2"/>
        <v>285.33999999999997</v>
      </c>
    </row>
    <row r="28" spans="1:15" ht="20.100000000000001" customHeight="1" x14ac:dyDescent="0.25">
      <c r="A28" s="115" t="s">
        <v>164</v>
      </c>
      <c r="B28" s="479">
        <v>1107.9839999999999</v>
      </c>
      <c r="C28" s="479">
        <v>1053.5130000000001</v>
      </c>
      <c r="D28" s="479">
        <v>1287.146</v>
      </c>
      <c r="E28" s="479">
        <v>1300.796</v>
      </c>
      <c r="F28" s="479">
        <v>1119.2760000000001</v>
      </c>
      <c r="G28" s="479">
        <v>1161.6370000000002</v>
      </c>
      <c r="H28" s="479">
        <v>1240.5719999999997</v>
      </c>
      <c r="I28" s="479">
        <v>1509.0729999999999</v>
      </c>
      <c r="J28" s="479">
        <v>1385.5839999999998</v>
      </c>
      <c r="K28" s="479">
        <v>1310.9100000000003</v>
      </c>
      <c r="L28" s="479">
        <v>1571.4360000000001</v>
      </c>
      <c r="M28" s="479">
        <v>1566.0720000000003</v>
      </c>
      <c r="N28" s="299">
        <f t="shared" si="2"/>
        <v>15613.999000000002</v>
      </c>
    </row>
    <row r="29" spans="1:15" ht="20.100000000000001" customHeight="1" x14ac:dyDescent="0.25">
      <c r="A29" s="115" t="s">
        <v>165</v>
      </c>
      <c r="B29" s="479">
        <v>63.83</v>
      </c>
      <c r="C29" s="479">
        <v>59.86</v>
      </c>
      <c r="D29" s="479">
        <v>118.55000000000003</v>
      </c>
      <c r="E29" s="479">
        <v>383.56000000000006</v>
      </c>
      <c r="F29" s="479">
        <v>934.79000000000008</v>
      </c>
      <c r="G29" s="479">
        <v>1930.1100000000001</v>
      </c>
      <c r="H29" s="479">
        <v>1557.4700000000003</v>
      </c>
      <c r="I29" s="479">
        <v>1201.2600000000002</v>
      </c>
      <c r="J29" s="479">
        <v>461.90000000000003</v>
      </c>
      <c r="K29" s="479">
        <v>161.34</v>
      </c>
      <c r="L29" s="479">
        <v>47.569999999999993</v>
      </c>
      <c r="M29" s="479">
        <v>56.02000000000001</v>
      </c>
      <c r="N29" s="299">
        <f t="shared" si="2"/>
        <v>6976.26</v>
      </c>
    </row>
    <row r="30" spans="1:15" ht="20.100000000000001" customHeight="1" x14ac:dyDescent="0.25">
      <c r="A30" s="115" t="s">
        <v>166</v>
      </c>
      <c r="B30" s="479">
        <v>2203.6999999999998</v>
      </c>
      <c r="C30" s="479">
        <v>10084.4</v>
      </c>
      <c r="D30" s="479">
        <v>1360.1999999999998</v>
      </c>
      <c r="E30" s="479">
        <v>3005.7000000000003</v>
      </c>
      <c r="F30" s="479">
        <v>3872.7</v>
      </c>
      <c r="G30" s="479">
        <v>2876.5</v>
      </c>
      <c r="H30" s="479">
        <v>3350</v>
      </c>
      <c r="I30" s="479">
        <v>2060.6999999999998</v>
      </c>
      <c r="J30" s="479">
        <v>987.4</v>
      </c>
      <c r="K30" s="479">
        <v>991.54</v>
      </c>
      <c r="L30" s="479">
        <v>4351.5</v>
      </c>
      <c r="M30" s="479">
        <v>7710.83</v>
      </c>
      <c r="N30" s="299">
        <f t="shared" si="2"/>
        <v>42855.170000000006</v>
      </c>
      <c r="O30" s="27"/>
    </row>
    <row r="31" spans="1:15" ht="20.100000000000001" customHeight="1" x14ac:dyDescent="0.25">
      <c r="A31" s="115" t="s">
        <v>167</v>
      </c>
      <c r="B31" s="479">
        <v>0</v>
      </c>
      <c r="C31" s="479">
        <v>0</v>
      </c>
      <c r="D31" s="479">
        <v>0</v>
      </c>
      <c r="E31" s="479">
        <v>0</v>
      </c>
      <c r="F31" s="479">
        <v>0</v>
      </c>
      <c r="G31" s="479">
        <v>0</v>
      </c>
      <c r="H31" s="479">
        <v>0</v>
      </c>
      <c r="I31" s="479">
        <v>0</v>
      </c>
      <c r="J31" s="479">
        <v>0</v>
      </c>
      <c r="K31" s="479">
        <v>0</v>
      </c>
      <c r="L31" s="479">
        <v>0</v>
      </c>
      <c r="M31" s="479">
        <v>0</v>
      </c>
      <c r="N31" s="299">
        <f t="shared" si="2"/>
        <v>0</v>
      </c>
    </row>
    <row r="32" spans="1:15" ht="20.100000000000001" customHeight="1" x14ac:dyDescent="0.25">
      <c r="A32" s="115" t="s">
        <v>168</v>
      </c>
      <c r="B32" s="479">
        <v>135.11000000000001</v>
      </c>
      <c r="C32" s="479">
        <v>107.81</v>
      </c>
      <c r="D32" s="479">
        <v>96.14</v>
      </c>
      <c r="E32" s="479">
        <v>136.6</v>
      </c>
      <c r="F32" s="479">
        <v>134.11000000000001</v>
      </c>
      <c r="G32" s="479">
        <v>135.31</v>
      </c>
      <c r="H32" s="479">
        <v>230.28</v>
      </c>
      <c r="I32" s="479">
        <v>162.31</v>
      </c>
      <c r="J32" s="479">
        <v>173.95</v>
      </c>
      <c r="K32" s="479">
        <v>120.12</v>
      </c>
      <c r="L32" s="479">
        <v>118.58</v>
      </c>
      <c r="M32" s="479">
        <v>94.81</v>
      </c>
      <c r="N32" s="299">
        <f t="shared" si="2"/>
        <v>1645.1299999999997</v>
      </c>
    </row>
    <row r="33" spans="1:14" ht="20.100000000000001" customHeight="1" x14ac:dyDescent="0.25">
      <c r="A33" s="115" t="s">
        <v>169</v>
      </c>
      <c r="B33" s="479">
        <v>44717.880000000005</v>
      </c>
      <c r="C33" s="479">
        <v>43080.69999999999</v>
      </c>
      <c r="D33" s="479">
        <v>47725.18</v>
      </c>
      <c r="E33" s="479">
        <v>41181.179999999993</v>
      </c>
      <c r="F33" s="479">
        <v>34579.969999999994</v>
      </c>
      <c r="G33" s="479">
        <v>34899.03</v>
      </c>
      <c r="H33" s="479">
        <v>37686.550000000003</v>
      </c>
      <c r="I33" s="479">
        <v>34906.200000000004</v>
      </c>
      <c r="J33" s="479">
        <v>34839.49</v>
      </c>
      <c r="K33" s="479">
        <v>45005.17</v>
      </c>
      <c r="L33" s="479">
        <v>42571.339999999982</v>
      </c>
      <c r="M33" s="479">
        <v>46017.01</v>
      </c>
      <c r="N33" s="299">
        <f t="shared" si="2"/>
        <v>487209.69999999995</v>
      </c>
    </row>
    <row r="34" spans="1:14" ht="20.100000000000001" customHeight="1" x14ac:dyDescent="0.25">
      <c r="A34" s="115" t="s">
        <v>304</v>
      </c>
      <c r="B34" s="479">
        <v>18862.195999999996</v>
      </c>
      <c r="C34" s="479">
        <v>17146.514999999999</v>
      </c>
      <c r="D34" s="479">
        <v>18930.208999999995</v>
      </c>
      <c r="E34" s="479">
        <v>18687.298000000003</v>
      </c>
      <c r="F34" s="479">
        <v>17791.810000000001</v>
      </c>
      <c r="G34" s="479">
        <v>18642.383000000002</v>
      </c>
      <c r="H34" s="479">
        <v>19076.936000000002</v>
      </c>
      <c r="I34" s="479">
        <v>18434.890999999992</v>
      </c>
      <c r="J34" s="479">
        <v>18989.965</v>
      </c>
      <c r="K34" s="479">
        <v>21395.041999999994</v>
      </c>
      <c r="L34" s="479">
        <v>20119.730000000003</v>
      </c>
      <c r="M34" s="479">
        <v>22023.489999999994</v>
      </c>
      <c r="N34" s="299">
        <f t="shared" si="2"/>
        <v>230100.46499999997</v>
      </c>
    </row>
    <row r="35" spans="1:14" ht="20.100000000000001" customHeight="1" x14ac:dyDescent="0.25">
      <c r="A35" s="115" t="s">
        <v>305</v>
      </c>
      <c r="B35" s="479">
        <v>0</v>
      </c>
      <c r="C35" s="479">
        <v>0</v>
      </c>
      <c r="D35" s="479">
        <v>0</v>
      </c>
      <c r="E35" s="479">
        <v>0</v>
      </c>
      <c r="F35" s="479">
        <v>0</v>
      </c>
      <c r="G35" s="479">
        <v>0</v>
      </c>
      <c r="H35" s="479">
        <v>0</v>
      </c>
      <c r="I35" s="479">
        <v>0</v>
      </c>
      <c r="J35" s="479">
        <v>0</v>
      </c>
      <c r="K35" s="479">
        <v>0</v>
      </c>
      <c r="L35" s="479">
        <v>0</v>
      </c>
      <c r="M35" s="479">
        <v>0</v>
      </c>
      <c r="N35" s="299">
        <f t="shared" si="2"/>
        <v>0</v>
      </c>
    </row>
    <row r="36" spans="1:14" ht="20.100000000000001" customHeight="1" x14ac:dyDescent="0.25">
      <c r="A36" s="115" t="s">
        <v>175</v>
      </c>
      <c r="B36" s="479">
        <v>0</v>
      </c>
      <c r="C36" s="479">
        <v>0</v>
      </c>
      <c r="D36" s="479">
        <v>0</v>
      </c>
      <c r="E36" s="479">
        <v>0</v>
      </c>
      <c r="F36" s="479">
        <v>4689.8900000000003</v>
      </c>
      <c r="G36" s="479">
        <v>4652.46</v>
      </c>
      <c r="H36" s="479">
        <v>5422.56</v>
      </c>
      <c r="I36" s="479">
        <v>4731.13</v>
      </c>
      <c r="J36" s="479">
        <v>6200.0700000000006</v>
      </c>
      <c r="K36" s="479">
        <v>33.880000000000003</v>
      </c>
      <c r="L36" s="479">
        <v>0</v>
      </c>
      <c r="M36" s="479">
        <v>0</v>
      </c>
      <c r="N36" s="299">
        <f t="shared" si="2"/>
        <v>25729.99</v>
      </c>
    </row>
    <row r="37" spans="1:14" ht="15" x14ac:dyDescent="0.25">
      <c r="A37" s="115" t="s">
        <v>387</v>
      </c>
      <c r="B37" s="479">
        <v>0</v>
      </c>
      <c r="C37" s="479">
        <v>0</v>
      </c>
      <c r="D37" s="479">
        <v>0</v>
      </c>
      <c r="E37" s="479">
        <v>0</v>
      </c>
      <c r="F37" s="479">
        <v>0</v>
      </c>
      <c r="G37" s="479">
        <v>0</v>
      </c>
      <c r="H37" s="479">
        <v>0</v>
      </c>
      <c r="I37" s="479">
        <v>0</v>
      </c>
      <c r="J37" s="479">
        <v>0</v>
      </c>
      <c r="K37" s="479">
        <v>0</v>
      </c>
      <c r="L37" s="479">
        <v>0</v>
      </c>
      <c r="M37" s="479">
        <v>0</v>
      </c>
      <c r="N37" s="299">
        <f t="shared" si="2"/>
        <v>0</v>
      </c>
    </row>
    <row r="38" spans="1:14" ht="15" x14ac:dyDescent="0.25">
      <c r="A38" s="200" t="s">
        <v>15</v>
      </c>
      <c r="B38" s="403">
        <f>SUM(B24:B37)</f>
        <v>117960.337</v>
      </c>
      <c r="C38" s="403">
        <f t="shared" ref="C38:M38" si="3">SUM(C24:C37)</f>
        <v>119692.81599999998</v>
      </c>
      <c r="D38" s="403">
        <f t="shared" si="3"/>
        <v>118408.99600000001</v>
      </c>
      <c r="E38" s="403">
        <f t="shared" si="3"/>
        <v>111184.13399999999</v>
      </c>
      <c r="F38" s="403">
        <f t="shared" si="3"/>
        <v>110261.25399999999</v>
      </c>
      <c r="G38" s="403">
        <f t="shared" si="3"/>
        <v>109114.17100000002</v>
      </c>
      <c r="H38" s="403">
        <f t="shared" si="3"/>
        <v>115125.306</v>
      </c>
      <c r="I38" s="403">
        <f t="shared" si="3"/>
        <v>110374.47199999999</v>
      </c>
      <c r="J38" s="403">
        <f t="shared" si="3"/>
        <v>110046.47000000002</v>
      </c>
      <c r="K38" s="403">
        <f t="shared" si="3"/>
        <v>118543.70499999999</v>
      </c>
      <c r="L38" s="403">
        <f t="shared" si="3"/>
        <v>117354.36599999998</v>
      </c>
      <c r="M38" s="403">
        <f t="shared" si="3"/>
        <v>129845.25499999999</v>
      </c>
      <c r="N38" s="299">
        <f t="shared" si="2"/>
        <v>1387911.2819999997</v>
      </c>
    </row>
    <row r="39" spans="1:14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</sheetData>
  <pageMargins left="0.7" right="0.7" top="0.75" bottom="0.75" header="0.3" footer="0.3"/>
  <pageSetup paperSize="14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pageSetUpPr fitToPage="1"/>
  </sheetPr>
  <dimension ref="A1:N37"/>
  <sheetViews>
    <sheetView topLeftCell="A14" zoomScaleNormal="100" workbookViewId="0">
      <selection activeCell="A77" sqref="A77"/>
    </sheetView>
  </sheetViews>
  <sheetFormatPr baseColWidth="10" defaultColWidth="11.42578125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.7109375" style="8" customWidth="1"/>
    <col min="15" max="16384" width="11.42578125" style="8"/>
  </cols>
  <sheetData>
    <row r="1" spans="1:14" x14ac:dyDescent="0.25">
      <c r="A1" s="20" t="s">
        <v>494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195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4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4" ht="20.100000000000001" customHeight="1" x14ac:dyDescent="0.25">
      <c r="A5" s="115" t="s">
        <v>161</v>
      </c>
      <c r="B5" s="280">
        <v>16242.72</v>
      </c>
      <c r="C5" s="280">
        <v>15363.860000000002</v>
      </c>
      <c r="D5" s="280">
        <v>15698.160000000002</v>
      </c>
      <c r="E5" s="280">
        <v>14553.159999999998</v>
      </c>
      <c r="F5" s="280">
        <v>14815.589999999998</v>
      </c>
      <c r="G5" s="280">
        <v>14218.55</v>
      </c>
      <c r="H5" s="280">
        <v>14568.329999999998</v>
      </c>
      <c r="I5" s="280">
        <v>14898.660000000007</v>
      </c>
      <c r="J5" s="280">
        <v>14793.329999999996</v>
      </c>
      <c r="K5" s="280">
        <v>15546.509999999998</v>
      </c>
      <c r="L5" s="280">
        <v>15247.959999999995</v>
      </c>
      <c r="M5" s="280">
        <v>16419.739999999998</v>
      </c>
      <c r="N5" s="300">
        <f>SUM(B5:M5)</f>
        <v>182366.57</v>
      </c>
    </row>
    <row r="6" spans="1:14" ht="20.100000000000001" customHeight="1" x14ac:dyDescent="0.25">
      <c r="A6" s="115" t="s">
        <v>162</v>
      </c>
      <c r="B6" s="280">
        <v>6564.43</v>
      </c>
      <c r="C6" s="280">
        <v>6350.2700000000023</v>
      </c>
      <c r="D6" s="280">
        <v>6583.7700000000013</v>
      </c>
      <c r="E6" s="280">
        <v>6139.130000000001</v>
      </c>
      <c r="F6" s="280">
        <v>6381.1000000000013</v>
      </c>
      <c r="G6" s="280">
        <v>6147.8399999999992</v>
      </c>
      <c r="H6" s="280">
        <v>6210.5300000000016</v>
      </c>
      <c r="I6" s="280">
        <v>6566.3300000000017</v>
      </c>
      <c r="J6" s="280">
        <v>6501.3900000000021</v>
      </c>
      <c r="K6" s="280">
        <v>6924.0499999999993</v>
      </c>
      <c r="L6" s="280">
        <v>6896.0599999999995</v>
      </c>
      <c r="M6" s="280">
        <v>7540.2900000000009</v>
      </c>
      <c r="N6" s="300">
        <f t="shared" ref="N6:N19" si="0">SUM(B6:M6)</f>
        <v>78805.19</v>
      </c>
    </row>
    <row r="7" spans="1:14" ht="20.100000000000001" customHeight="1" x14ac:dyDescent="0.25">
      <c r="A7" s="115" t="s">
        <v>163</v>
      </c>
      <c r="B7" s="280">
        <v>3103.5299999999993</v>
      </c>
      <c r="C7" s="280">
        <v>3007.74</v>
      </c>
      <c r="D7" s="280">
        <v>2942.1200000000003</v>
      </c>
      <c r="E7" s="280">
        <v>2806.8400000000011</v>
      </c>
      <c r="F7" s="280">
        <v>2896.7099999999996</v>
      </c>
      <c r="G7" s="280">
        <v>2947.1099999999997</v>
      </c>
      <c r="H7" s="280">
        <v>3004.3300000000008</v>
      </c>
      <c r="I7" s="280">
        <v>3180.2</v>
      </c>
      <c r="J7" s="280">
        <v>3317.36</v>
      </c>
      <c r="K7" s="280">
        <v>3404.15</v>
      </c>
      <c r="L7" s="280">
        <v>3449.6899999999991</v>
      </c>
      <c r="M7" s="280">
        <v>3826.1699999999987</v>
      </c>
      <c r="N7" s="300">
        <f t="shared" si="0"/>
        <v>37885.950000000004</v>
      </c>
    </row>
    <row r="8" spans="1:14" ht="20.100000000000001" customHeight="1" x14ac:dyDescent="0.25">
      <c r="A8" s="115" t="s">
        <v>184</v>
      </c>
      <c r="B8" s="280">
        <v>20</v>
      </c>
      <c r="C8" s="280">
        <v>13.05</v>
      </c>
      <c r="D8" s="280">
        <v>12</v>
      </c>
      <c r="E8" s="280">
        <v>8</v>
      </c>
      <c r="F8" s="280">
        <v>12</v>
      </c>
      <c r="G8" s="280">
        <v>14</v>
      </c>
      <c r="H8" s="280">
        <v>0</v>
      </c>
      <c r="I8" s="280">
        <v>14</v>
      </c>
      <c r="J8" s="280">
        <v>10</v>
      </c>
      <c r="K8" s="280">
        <v>10</v>
      </c>
      <c r="L8" s="280">
        <v>25</v>
      </c>
      <c r="M8" s="280">
        <v>5</v>
      </c>
      <c r="N8" s="300">
        <f t="shared" si="0"/>
        <v>143.05000000000001</v>
      </c>
    </row>
    <row r="9" spans="1:14" ht="20.100000000000001" customHeight="1" x14ac:dyDescent="0.25">
      <c r="A9" s="115" t="s">
        <v>164</v>
      </c>
      <c r="B9" s="280">
        <v>142.29000000000002</v>
      </c>
      <c r="C9" s="280">
        <v>69.290000000000006</v>
      </c>
      <c r="D9" s="280">
        <v>20</v>
      </c>
      <c r="E9" s="280">
        <v>10</v>
      </c>
      <c r="F9" s="280">
        <v>1.5</v>
      </c>
      <c r="G9" s="280">
        <v>10</v>
      </c>
      <c r="H9" s="280">
        <v>13</v>
      </c>
      <c r="I9" s="280">
        <v>15</v>
      </c>
      <c r="J9" s="280">
        <v>8</v>
      </c>
      <c r="K9" s="280">
        <v>5</v>
      </c>
      <c r="L9" s="280">
        <v>20</v>
      </c>
      <c r="M9" s="280">
        <v>127.02</v>
      </c>
      <c r="N9" s="300">
        <f t="shared" si="0"/>
        <v>441.1</v>
      </c>
    </row>
    <row r="10" spans="1:14" ht="20.100000000000001" customHeight="1" x14ac:dyDescent="0.25">
      <c r="A10" s="115" t="s">
        <v>165</v>
      </c>
      <c r="B10" s="280">
        <v>86.42</v>
      </c>
      <c r="C10" s="280">
        <v>64.22</v>
      </c>
      <c r="D10" s="280">
        <v>137.78</v>
      </c>
      <c r="E10" s="280">
        <v>558.66999999999985</v>
      </c>
      <c r="F10" s="280">
        <v>1750.73</v>
      </c>
      <c r="G10" s="280">
        <v>3049.03</v>
      </c>
      <c r="H10" s="280">
        <v>2518.2299999999996</v>
      </c>
      <c r="I10" s="280">
        <v>1946.6799999999998</v>
      </c>
      <c r="J10" s="280">
        <v>822.35000000000036</v>
      </c>
      <c r="K10" s="280">
        <v>170.45</v>
      </c>
      <c r="L10" s="280">
        <v>72.19000000000004</v>
      </c>
      <c r="M10" s="280">
        <v>64.690000000000026</v>
      </c>
      <c r="N10" s="300">
        <f t="shared" si="0"/>
        <v>11241.440000000002</v>
      </c>
    </row>
    <row r="11" spans="1:14" ht="20.100000000000001" customHeight="1" x14ac:dyDescent="0.25">
      <c r="A11" s="115" t="s">
        <v>166</v>
      </c>
      <c r="B11" s="280">
        <v>95.44</v>
      </c>
      <c r="C11" s="280">
        <v>67.13</v>
      </c>
      <c r="D11" s="280">
        <v>96.91</v>
      </c>
      <c r="E11" s="280">
        <v>49.260000000000005</v>
      </c>
      <c r="F11" s="280">
        <v>35.82</v>
      </c>
      <c r="G11" s="280">
        <v>18.43</v>
      </c>
      <c r="H11" s="280">
        <v>36.6</v>
      </c>
      <c r="I11" s="280">
        <v>18.149999999999999</v>
      </c>
      <c r="J11" s="280">
        <v>18.25</v>
      </c>
      <c r="K11" s="280">
        <v>0</v>
      </c>
      <c r="L11" s="280">
        <v>0</v>
      </c>
      <c r="M11" s="280">
        <v>0</v>
      </c>
      <c r="N11" s="300">
        <f t="shared" si="0"/>
        <v>435.99</v>
      </c>
    </row>
    <row r="12" spans="1:14" ht="20.100000000000001" customHeight="1" x14ac:dyDescent="0.25">
      <c r="A12" s="115" t="s">
        <v>167</v>
      </c>
      <c r="B12" s="280">
        <v>0</v>
      </c>
      <c r="C12" s="280">
        <v>0</v>
      </c>
      <c r="D12" s="280">
        <v>0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0</v>
      </c>
      <c r="K12" s="280">
        <v>0</v>
      </c>
      <c r="L12" s="280">
        <v>0</v>
      </c>
      <c r="M12" s="280">
        <v>0</v>
      </c>
      <c r="N12" s="300">
        <f t="shared" si="0"/>
        <v>0</v>
      </c>
    </row>
    <row r="13" spans="1:14" ht="20.100000000000001" customHeight="1" x14ac:dyDescent="0.25">
      <c r="A13" s="115" t="s">
        <v>168</v>
      </c>
      <c r="B13" s="280">
        <v>135.68</v>
      </c>
      <c r="C13" s="280">
        <v>323.66000000000003</v>
      </c>
      <c r="D13" s="280">
        <v>245.73</v>
      </c>
      <c r="E13" s="280">
        <v>274.18</v>
      </c>
      <c r="F13" s="280">
        <v>248.09</v>
      </c>
      <c r="G13" s="280">
        <v>67.789999999999992</v>
      </c>
      <c r="H13" s="280">
        <v>56</v>
      </c>
      <c r="I13" s="280">
        <v>27.94</v>
      </c>
      <c r="J13" s="280">
        <v>13.24</v>
      </c>
      <c r="K13" s="280">
        <v>12.97</v>
      </c>
      <c r="L13" s="280">
        <v>26.36</v>
      </c>
      <c r="M13" s="280">
        <v>13.34</v>
      </c>
      <c r="N13" s="300">
        <f t="shared" si="0"/>
        <v>1444.9799999999998</v>
      </c>
    </row>
    <row r="14" spans="1:14" ht="20.100000000000001" customHeight="1" x14ac:dyDescent="0.25">
      <c r="A14" s="115" t="s">
        <v>169</v>
      </c>
      <c r="B14" s="280">
        <v>24415.290000000008</v>
      </c>
      <c r="C14" s="280">
        <v>22913.09</v>
      </c>
      <c r="D14" s="280">
        <v>24459.710000000006</v>
      </c>
      <c r="E14" s="280">
        <v>23414.85</v>
      </c>
      <c r="F14" s="280">
        <v>19385.810000000001</v>
      </c>
      <c r="G14" s="280">
        <v>20117.63</v>
      </c>
      <c r="H14" s="280">
        <v>19764.020000000004</v>
      </c>
      <c r="I14" s="280">
        <v>19253.980000000003</v>
      </c>
      <c r="J14" s="280">
        <v>20298.619999999995</v>
      </c>
      <c r="K14" s="280">
        <v>22948.98</v>
      </c>
      <c r="L14" s="280">
        <v>22630.450000000004</v>
      </c>
      <c r="M14" s="280">
        <v>25251.189999999995</v>
      </c>
      <c r="N14" s="300">
        <f t="shared" si="0"/>
        <v>264853.62000000005</v>
      </c>
    </row>
    <row r="15" spans="1:14" ht="20.100000000000001" customHeight="1" x14ac:dyDescent="0.25">
      <c r="A15" s="115" t="s">
        <v>304</v>
      </c>
      <c r="B15" s="280">
        <v>13295.841000000004</v>
      </c>
      <c r="C15" s="280">
        <v>12589.919000000004</v>
      </c>
      <c r="D15" s="280">
        <v>13205.841000000002</v>
      </c>
      <c r="E15" s="280">
        <v>14652.245999999997</v>
      </c>
      <c r="F15" s="280">
        <v>12800.096999999992</v>
      </c>
      <c r="G15" s="280">
        <v>12734.256999999998</v>
      </c>
      <c r="H15" s="280">
        <v>13189.753999999997</v>
      </c>
      <c r="I15" s="280">
        <v>12621.207999999999</v>
      </c>
      <c r="J15" s="280">
        <v>12504.643</v>
      </c>
      <c r="K15" s="280">
        <v>13503.572999999993</v>
      </c>
      <c r="L15" s="280">
        <v>13161.974999999999</v>
      </c>
      <c r="M15" s="280">
        <v>14124.044000000002</v>
      </c>
      <c r="N15" s="300">
        <f t="shared" si="0"/>
        <v>158383.39799999999</v>
      </c>
    </row>
    <row r="16" spans="1:14" ht="20.100000000000001" customHeight="1" x14ac:dyDescent="0.25">
      <c r="A16" s="115" t="s">
        <v>305</v>
      </c>
      <c r="B16" s="280">
        <v>0</v>
      </c>
      <c r="C16" s="280">
        <v>0</v>
      </c>
      <c r="D16" s="280">
        <v>0</v>
      </c>
      <c r="E16" s="280">
        <v>0</v>
      </c>
      <c r="F16" s="280">
        <v>0</v>
      </c>
      <c r="G16" s="280">
        <v>0</v>
      </c>
      <c r="H16" s="280">
        <v>0</v>
      </c>
      <c r="I16" s="280">
        <v>0</v>
      </c>
      <c r="J16" s="280">
        <v>0</v>
      </c>
      <c r="K16" s="280">
        <v>0</v>
      </c>
      <c r="L16" s="280">
        <v>0</v>
      </c>
      <c r="M16" s="280">
        <v>0</v>
      </c>
      <c r="N16" s="300">
        <f t="shared" si="0"/>
        <v>0</v>
      </c>
    </row>
    <row r="17" spans="1:14" ht="20.100000000000001" customHeight="1" x14ac:dyDescent="0.25">
      <c r="A17" s="115" t="s">
        <v>175</v>
      </c>
      <c r="B17" s="280">
        <v>0</v>
      </c>
      <c r="C17" s="280">
        <v>0</v>
      </c>
      <c r="D17" s="280">
        <v>0</v>
      </c>
      <c r="E17" s="280">
        <v>0</v>
      </c>
      <c r="F17" s="280">
        <v>2081.3100000000004</v>
      </c>
      <c r="G17" s="280">
        <v>2602.0400000000004</v>
      </c>
      <c r="H17" s="280">
        <v>2723.22</v>
      </c>
      <c r="I17" s="280">
        <v>1283.1899999999998</v>
      </c>
      <c r="J17" s="280">
        <v>0</v>
      </c>
      <c r="K17" s="280">
        <v>0</v>
      </c>
      <c r="L17" s="280">
        <v>0</v>
      </c>
      <c r="M17" s="280">
        <v>0</v>
      </c>
      <c r="N17" s="300">
        <f t="shared" si="0"/>
        <v>8689.76</v>
      </c>
    </row>
    <row r="18" spans="1:14" ht="20.100000000000001" customHeight="1" x14ac:dyDescent="0.25">
      <c r="A18" s="115" t="s">
        <v>387</v>
      </c>
      <c r="B18" s="280">
        <v>0</v>
      </c>
      <c r="C18" s="280">
        <v>0</v>
      </c>
      <c r="D18" s="280">
        <v>0</v>
      </c>
      <c r="E18" s="280">
        <v>0</v>
      </c>
      <c r="F18" s="280">
        <v>0</v>
      </c>
      <c r="G18" s="280">
        <v>0</v>
      </c>
      <c r="H18" s="280">
        <v>0</v>
      </c>
      <c r="I18" s="280">
        <v>0</v>
      </c>
      <c r="J18" s="280">
        <v>0</v>
      </c>
      <c r="K18" s="280">
        <v>0</v>
      </c>
      <c r="L18" s="280">
        <v>0</v>
      </c>
      <c r="M18" s="280">
        <v>0</v>
      </c>
      <c r="N18" s="300">
        <f t="shared" si="0"/>
        <v>0</v>
      </c>
    </row>
    <row r="19" spans="1:14" ht="20.100000000000001" customHeight="1" x14ac:dyDescent="0.25">
      <c r="A19" s="200" t="s">
        <v>15</v>
      </c>
      <c r="B19" s="301">
        <f>SUM(B5:B18)</f>
        <v>64101.641000000003</v>
      </c>
      <c r="C19" s="301">
        <f t="shared" ref="C19:M19" si="1">SUM(C5:C18)</f>
        <v>60762.229000000007</v>
      </c>
      <c r="D19" s="301">
        <f t="shared" si="1"/>
        <v>63402.021000000008</v>
      </c>
      <c r="E19" s="301">
        <f t="shared" si="1"/>
        <v>62466.335999999996</v>
      </c>
      <c r="F19" s="301">
        <f t="shared" si="1"/>
        <v>60408.756999999991</v>
      </c>
      <c r="G19" s="301">
        <f t="shared" si="1"/>
        <v>61926.677000000003</v>
      </c>
      <c r="H19" s="301">
        <f t="shared" si="1"/>
        <v>62084.01400000001</v>
      </c>
      <c r="I19" s="301">
        <f t="shared" si="1"/>
        <v>59825.338000000018</v>
      </c>
      <c r="J19" s="301">
        <f t="shared" si="1"/>
        <v>58287.18299999999</v>
      </c>
      <c r="K19" s="301">
        <f t="shared" si="1"/>
        <v>62525.68299999999</v>
      </c>
      <c r="L19" s="301">
        <f t="shared" si="1"/>
        <v>61529.684999999998</v>
      </c>
      <c r="M19" s="301">
        <f t="shared" si="1"/>
        <v>67371.483999999997</v>
      </c>
      <c r="N19" s="300">
        <f t="shared" si="0"/>
        <v>744691.04799999995</v>
      </c>
    </row>
    <row r="20" spans="1:14" ht="20.100000000000001" customHeight="1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4" ht="20.100000000000001" customHeight="1" x14ac:dyDescent="0.25">
      <c r="A21" s="109" t="s">
        <v>196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20.100000000000001" customHeight="1" x14ac:dyDescent="0.25">
      <c r="A22" s="34" t="s">
        <v>101</v>
      </c>
      <c r="B22" s="34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4" t="s">
        <v>7</v>
      </c>
      <c r="H22" s="34" t="s">
        <v>8</v>
      </c>
      <c r="I22" s="34" t="s">
        <v>9</v>
      </c>
      <c r="J22" s="34" t="s">
        <v>10</v>
      </c>
      <c r="K22" s="34" t="s">
        <v>11</v>
      </c>
      <c r="L22" s="34" t="s">
        <v>12</v>
      </c>
      <c r="M22" s="34" t="s">
        <v>13</v>
      </c>
      <c r="N22" s="34" t="s">
        <v>22</v>
      </c>
    </row>
    <row r="23" spans="1:14" ht="20.100000000000001" customHeight="1" x14ac:dyDescent="0.25">
      <c r="A23" s="115" t="s">
        <v>161</v>
      </c>
      <c r="B23" s="479">
        <v>17191.552</v>
      </c>
      <c r="C23" s="479">
        <v>16740.205000000005</v>
      </c>
      <c r="D23" s="479">
        <v>15803.695000000003</v>
      </c>
      <c r="E23" s="479">
        <v>14956.633000000003</v>
      </c>
      <c r="F23" s="479">
        <v>15119.589</v>
      </c>
      <c r="G23" s="479">
        <v>14468.618999999999</v>
      </c>
      <c r="H23" s="479">
        <v>14847.748000000001</v>
      </c>
      <c r="I23" s="479">
        <v>14924.064000000004</v>
      </c>
      <c r="J23" s="479">
        <v>14862.603999999999</v>
      </c>
      <c r="K23" s="479">
        <v>15165.37</v>
      </c>
      <c r="L23" s="479">
        <v>15510.324999999999</v>
      </c>
      <c r="M23" s="479">
        <v>16538.53</v>
      </c>
      <c r="N23" s="305">
        <f>SUM(B23:M23)</f>
        <v>186128.93400000001</v>
      </c>
    </row>
    <row r="24" spans="1:14" ht="20.100000000000001" customHeight="1" x14ac:dyDescent="0.25">
      <c r="A24" s="115" t="s">
        <v>162</v>
      </c>
      <c r="B24" s="479">
        <v>9378.27</v>
      </c>
      <c r="C24" s="479">
        <v>9506.89</v>
      </c>
      <c r="D24" s="479">
        <v>8723.5600000000013</v>
      </c>
      <c r="E24" s="479">
        <v>8122.6</v>
      </c>
      <c r="F24" s="479">
        <v>8350.99</v>
      </c>
      <c r="G24" s="479">
        <v>8140.1299999999992</v>
      </c>
      <c r="H24" s="479">
        <v>8230.8799999999992</v>
      </c>
      <c r="I24" s="479">
        <v>8566.1299999999992</v>
      </c>
      <c r="J24" s="479">
        <v>8760.56</v>
      </c>
      <c r="K24" s="479">
        <v>8897.4799999999977</v>
      </c>
      <c r="L24" s="479">
        <v>8976.6</v>
      </c>
      <c r="M24" s="479">
        <v>9932.220000000003</v>
      </c>
      <c r="N24" s="305">
        <f t="shared" ref="N24:N37" si="2">SUM(B24:M24)</f>
        <v>105586.31</v>
      </c>
    </row>
    <row r="25" spans="1:14" ht="20.100000000000001" customHeight="1" x14ac:dyDescent="0.25">
      <c r="A25" s="115" t="s">
        <v>163</v>
      </c>
      <c r="B25" s="479">
        <v>2787.1510000000003</v>
      </c>
      <c r="C25" s="479">
        <v>2822.395</v>
      </c>
      <c r="D25" s="479">
        <v>2602.4910000000009</v>
      </c>
      <c r="E25" s="479">
        <v>2527.3140000000003</v>
      </c>
      <c r="F25" s="479">
        <v>2632.7060000000001</v>
      </c>
      <c r="G25" s="479">
        <v>2755.143</v>
      </c>
      <c r="H25" s="479">
        <v>2714.4720000000002</v>
      </c>
      <c r="I25" s="479">
        <v>2933.3539999999998</v>
      </c>
      <c r="J25" s="479">
        <v>3033.9819999999995</v>
      </c>
      <c r="K25" s="479">
        <v>3073.7720000000004</v>
      </c>
      <c r="L25" s="479">
        <v>3230.1410000000001</v>
      </c>
      <c r="M25" s="479">
        <v>3558.3579999999997</v>
      </c>
      <c r="N25" s="305">
        <f t="shared" si="2"/>
        <v>34671.279000000002</v>
      </c>
    </row>
    <row r="26" spans="1:14" ht="20.100000000000001" customHeight="1" x14ac:dyDescent="0.25">
      <c r="A26" s="115" t="s">
        <v>184</v>
      </c>
      <c r="B26" s="479">
        <v>18</v>
      </c>
      <c r="C26" s="479">
        <v>27.04</v>
      </c>
      <c r="D26" s="479">
        <v>22.07</v>
      </c>
      <c r="E26" s="479">
        <v>17.07</v>
      </c>
      <c r="F26" s="479">
        <v>8</v>
      </c>
      <c r="G26" s="479">
        <v>0</v>
      </c>
      <c r="H26" s="479">
        <v>2.2999999999999998</v>
      </c>
      <c r="I26" s="479">
        <v>5</v>
      </c>
      <c r="J26" s="479">
        <v>10</v>
      </c>
      <c r="K26" s="479">
        <v>22</v>
      </c>
      <c r="L26" s="479">
        <v>20</v>
      </c>
      <c r="M26" s="479">
        <v>5</v>
      </c>
      <c r="N26" s="305">
        <f t="shared" si="2"/>
        <v>156.48000000000002</v>
      </c>
    </row>
    <row r="27" spans="1:14" ht="20.100000000000001" customHeight="1" x14ac:dyDescent="0.25">
      <c r="A27" s="115" t="s">
        <v>164</v>
      </c>
      <c r="B27" s="479">
        <v>242</v>
      </c>
      <c r="C27" s="479">
        <v>198.99</v>
      </c>
      <c r="D27" s="479">
        <v>111.01</v>
      </c>
      <c r="E27" s="479">
        <v>115.01</v>
      </c>
      <c r="F27" s="479">
        <v>0</v>
      </c>
      <c r="G27" s="479">
        <v>10</v>
      </c>
      <c r="H27" s="479">
        <v>10</v>
      </c>
      <c r="I27" s="479">
        <v>0</v>
      </c>
      <c r="J27" s="479">
        <v>10</v>
      </c>
      <c r="K27" s="479">
        <v>41</v>
      </c>
      <c r="L27" s="479">
        <v>162.01999999999998</v>
      </c>
      <c r="M27" s="479">
        <v>213.02</v>
      </c>
      <c r="N27" s="305">
        <f t="shared" si="2"/>
        <v>1113.05</v>
      </c>
    </row>
    <row r="28" spans="1:14" ht="20.100000000000001" customHeight="1" x14ac:dyDescent="0.25">
      <c r="A28" s="115" t="s">
        <v>165</v>
      </c>
      <c r="B28" s="479">
        <v>9.9899999999999984</v>
      </c>
      <c r="C28" s="479">
        <v>6.2600000000000016</v>
      </c>
      <c r="D28" s="479">
        <v>57.830000000000005</v>
      </c>
      <c r="E28" s="479">
        <v>475.01000000000005</v>
      </c>
      <c r="F28" s="479">
        <v>1371.7579999999996</v>
      </c>
      <c r="G28" s="479">
        <v>2327.3410000000003</v>
      </c>
      <c r="H28" s="479">
        <v>1896.4469999999997</v>
      </c>
      <c r="I28" s="479">
        <v>1229.6429999999998</v>
      </c>
      <c r="J28" s="479">
        <v>561.51200000000006</v>
      </c>
      <c r="K28" s="479">
        <v>149.21</v>
      </c>
      <c r="L28" s="479">
        <v>15.440000000000001</v>
      </c>
      <c r="M28" s="479">
        <v>6.23</v>
      </c>
      <c r="N28" s="305">
        <f t="shared" si="2"/>
        <v>8106.6709999999994</v>
      </c>
    </row>
    <row r="29" spans="1:14" ht="20.100000000000001" customHeight="1" x14ac:dyDescent="0.25">
      <c r="A29" s="115" t="s">
        <v>166</v>
      </c>
      <c r="B29" s="479">
        <v>0</v>
      </c>
      <c r="C29" s="479">
        <v>0</v>
      </c>
      <c r="D29" s="479">
        <v>0</v>
      </c>
      <c r="E29" s="479">
        <v>0</v>
      </c>
      <c r="F29" s="479">
        <v>0</v>
      </c>
      <c r="G29" s="479">
        <v>0</v>
      </c>
      <c r="H29" s="479">
        <v>0</v>
      </c>
      <c r="I29" s="479">
        <v>0</v>
      </c>
      <c r="J29" s="479">
        <v>0</v>
      </c>
      <c r="K29" s="479">
        <v>0</v>
      </c>
      <c r="L29" s="479">
        <v>0</v>
      </c>
      <c r="M29" s="479">
        <v>0</v>
      </c>
      <c r="N29" s="305">
        <f t="shared" si="2"/>
        <v>0</v>
      </c>
    </row>
    <row r="30" spans="1:14" ht="20.100000000000001" customHeight="1" x14ac:dyDescent="0.25">
      <c r="A30" s="115" t="s">
        <v>167</v>
      </c>
      <c r="B30" s="479">
        <v>0</v>
      </c>
      <c r="C30" s="479">
        <v>0</v>
      </c>
      <c r="D30" s="479">
        <v>0</v>
      </c>
      <c r="E30" s="479">
        <v>0</v>
      </c>
      <c r="F30" s="479">
        <v>0</v>
      </c>
      <c r="G30" s="479">
        <v>0</v>
      </c>
      <c r="H30" s="479">
        <v>0</v>
      </c>
      <c r="I30" s="479">
        <v>0</v>
      </c>
      <c r="J30" s="479">
        <v>0</v>
      </c>
      <c r="K30" s="479">
        <v>0</v>
      </c>
      <c r="L30" s="479">
        <v>0</v>
      </c>
      <c r="M30" s="479">
        <v>0</v>
      </c>
      <c r="N30" s="305">
        <f t="shared" si="2"/>
        <v>0</v>
      </c>
    </row>
    <row r="31" spans="1:14" ht="20.100000000000001" customHeight="1" x14ac:dyDescent="0.25">
      <c r="A31" s="115" t="s">
        <v>168</v>
      </c>
      <c r="B31" s="479">
        <v>1286.5700000000002</v>
      </c>
      <c r="C31" s="479">
        <v>1179.42</v>
      </c>
      <c r="D31" s="479">
        <v>918.68000000000006</v>
      </c>
      <c r="E31" s="479">
        <v>1481.2299999999998</v>
      </c>
      <c r="F31" s="479">
        <v>1673.17</v>
      </c>
      <c r="G31" s="479">
        <v>1445.3600000000001</v>
      </c>
      <c r="H31" s="479">
        <v>1955.6399999999999</v>
      </c>
      <c r="I31" s="479">
        <v>2218.19</v>
      </c>
      <c r="J31" s="479">
        <v>1305.94</v>
      </c>
      <c r="K31" s="479">
        <v>1478.5900000000001</v>
      </c>
      <c r="L31" s="479">
        <v>826.96</v>
      </c>
      <c r="M31" s="479">
        <v>1109.44</v>
      </c>
      <c r="N31" s="305">
        <f t="shared" si="2"/>
        <v>16879.189999999999</v>
      </c>
    </row>
    <row r="32" spans="1:14" ht="20.100000000000001" customHeight="1" x14ac:dyDescent="0.25">
      <c r="A32" s="115" t="s">
        <v>169</v>
      </c>
      <c r="B32" s="479">
        <v>26791.889999999996</v>
      </c>
      <c r="C32" s="479">
        <v>24766.090000000004</v>
      </c>
      <c r="D32" s="479">
        <v>27051.309999999998</v>
      </c>
      <c r="E32" s="479">
        <v>26213.050000000003</v>
      </c>
      <c r="F32" s="479">
        <v>24008.69</v>
      </c>
      <c r="G32" s="479">
        <v>22759.170000000002</v>
      </c>
      <c r="H32" s="479">
        <v>23566.53</v>
      </c>
      <c r="I32" s="479">
        <v>22710.719999999998</v>
      </c>
      <c r="J32" s="479">
        <v>22451.309999999998</v>
      </c>
      <c r="K32" s="479">
        <v>26078.100000000006</v>
      </c>
      <c r="L32" s="479">
        <v>25580.51</v>
      </c>
      <c r="M32" s="479">
        <v>27117.33</v>
      </c>
      <c r="N32" s="305">
        <f t="shared" si="2"/>
        <v>299094.7</v>
      </c>
    </row>
    <row r="33" spans="1:14" ht="20.100000000000001" customHeight="1" x14ac:dyDescent="0.25">
      <c r="A33" s="115" t="s">
        <v>304</v>
      </c>
      <c r="B33" s="479">
        <v>22690.362000000001</v>
      </c>
      <c r="C33" s="479">
        <v>21471.780000000002</v>
      </c>
      <c r="D33" s="479">
        <v>23041.31</v>
      </c>
      <c r="E33" s="479">
        <v>24424.870000000003</v>
      </c>
      <c r="F33" s="479">
        <v>21432.341000000004</v>
      </c>
      <c r="G33" s="479">
        <v>21783.117999999995</v>
      </c>
      <c r="H33" s="479">
        <v>19753.995999999999</v>
      </c>
      <c r="I33" s="479">
        <v>19584.276000000002</v>
      </c>
      <c r="J33" s="479">
        <v>19459.348000000005</v>
      </c>
      <c r="K33" s="479">
        <v>23304.075000000001</v>
      </c>
      <c r="L33" s="479">
        <v>22323.806</v>
      </c>
      <c r="M33" s="479">
        <v>23664.562000000002</v>
      </c>
      <c r="N33" s="305">
        <f t="shared" si="2"/>
        <v>262933.84400000004</v>
      </c>
    </row>
    <row r="34" spans="1:14" ht="20.100000000000001" customHeight="1" x14ac:dyDescent="0.25">
      <c r="A34" s="115" t="s">
        <v>305</v>
      </c>
      <c r="B34" s="479">
        <v>0</v>
      </c>
      <c r="C34" s="479">
        <v>0</v>
      </c>
      <c r="D34" s="479">
        <v>0</v>
      </c>
      <c r="E34" s="479">
        <v>0</v>
      </c>
      <c r="F34" s="479">
        <v>0</v>
      </c>
      <c r="G34" s="479">
        <v>0</v>
      </c>
      <c r="H34" s="479">
        <v>0</v>
      </c>
      <c r="I34" s="479">
        <v>0</v>
      </c>
      <c r="J34" s="479">
        <v>0</v>
      </c>
      <c r="K34" s="479">
        <v>0</v>
      </c>
      <c r="L34" s="479">
        <v>0</v>
      </c>
      <c r="M34" s="479">
        <v>0</v>
      </c>
      <c r="N34" s="305">
        <f t="shared" si="2"/>
        <v>0</v>
      </c>
    </row>
    <row r="35" spans="1:14" ht="20.100000000000001" customHeight="1" x14ac:dyDescent="0.25">
      <c r="A35" s="115" t="s">
        <v>175</v>
      </c>
      <c r="B35" s="479">
        <v>0</v>
      </c>
      <c r="C35" s="479">
        <v>0</v>
      </c>
      <c r="D35" s="479">
        <v>0</v>
      </c>
      <c r="E35" s="479">
        <v>0</v>
      </c>
      <c r="F35" s="479">
        <v>0</v>
      </c>
      <c r="G35" s="479">
        <v>0</v>
      </c>
      <c r="H35" s="479">
        <v>0</v>
      </c>
      <c r="I35" s="479">
        <v>0</v>
      </c>
      <c r="J35" s="479">
        <v>0</v>
      </c>
      <c r="K35" s="479">
        <v>0</v>
      </c>
      <c r="L35" s="479">
        <v>0</v>
      </c>
      <c r="M35" s="479">
        <v>0</v>
      </c>
      <c r="N35" s="305">
        <f t="shared" si="2"/>
        <v>0</v>
      </c>
    </row>
    <row r="36" spans="1:14" ht="15" x14ac:dyDescent="0.25">
      <c r="A36" s="115" t="s">
        <v>387</v>
      </c>
      <c r="B36" s="280">
        <v>0</v>
      </c>
      <c r="C36" s="280">
        <v>0</v>
      </c>
      <c r="D36" s="280">
        <v>0</v>
      </c>
      <c r="E36" s="280">
        <v>0</v>
      </c>
      <c r="F36" s="280">
        <v>0</v>
      </c>
      <c r="G36" s="280">
        <v>0</v>
      </c>
      <c r="H36" s="280">
        <v>0</v>
      </c>
      <c r="I36" s="280">
        <v>0</v>
      </c>
      <c r="J36" s="280">
        <v>0</v>
      </c>
      <c r="K36" s="280">
        <v>0</v>
      </c>
      <c r="L36" s="280">
        <v>0</v>
      </c>
      <c r="M36" s="280">
        <v>0</v>
      </c>
      <c r="N36" s="305">
        <f t="shared" si="2"/>
        <v>0</v>
      </c>
    </row>
    <row r="37" spans="1:14" ht="15" x14ac:dyDescent="0.25">
      <c r="A37" s="200" t="s">
        <v>15</v>
      </c>
      <c r="B37" s="460">
        <f>SUM(B23:B36)</f>
        <v>80395.785000000003</v>
      </c>
      <c r="C37" s="460">
        <f t="shared" ref="C37:M37" si="3">SUM(C23:C36)</f>
        <v>76719.070000000007</v>
      </c>
      <c r="D37" s="460">
        <f t="shared" si="3"/>
        <v>78331.956000000006</v>
      </c>
      <c r="E37" s="460">
        <f t="shared" si="3"/>
        <v>78332.787000000011</v>
      </c>
      <c r="F37" s="460">
        <f t="shared" si="3"/>
        <v>74597.243999999992</v>
      </c>
      <c r="G37" s="460">
        <f t="shared" si="3"/>
        <v>73688.880999999994</v>
      </c>
      <c r="H37" s="460">
        <f t="shared" si="3"/>
        <v>72978.013000000006</v>
      </c>
      <c r="I37" s="460">
        <f t="shared" si="3"/>
        <v>72171.376999999993</v>
      </c>
      <c r="J37" s="460">
        <f t="shared" si="3"/>
        <v>70455.255999999994</v>
      </c>
      <c r="K37" s="460">
        <f t="shared" si="3"/>
        <v>78209.597000000009</v>
      </c>
      <c r="L37" s="460">
        <f t="shared" si="3"/>
        <v>76645.801999999996</v>
      </c>
      <c r="M37" s="460">
        <f t="shared" si="3"/>
        <v>82144.69</v>
      </c>
      <c r="N37" s="305">
        <f t="shared" si="2"/>
        <v>914670.4580000001</v>
      </c>
    </row>
  </sheetData>
  <pageMargins left="0.7" right="0.7" top="0.75" bottom="0.75" header="0.3" footer="0.3"/>
  <pageSetup paperSize="14" scale="7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8B51-D8AE-402E-BB9C-FF7F359CCCBB}">
  <sheetPr codeName="Hoja11">
    <pageSetUpPr fitToPage="1"/>
  </sheetPr>
  <dimension ref="A1:O38"/>
  <sheetViews>
    <sheetView topLeftCell="A9" zoomScale="89" zoomScaleNormal="89" workbookViewId="0">
      <selection activeCell="A77" sqref="A77"/>
    </sheetView>
  </sheetViews>
  <sheetFormatPr baseColWidth="10" defaultColWidth="11.42578125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22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494</v>
      </c>
      <c r="B1" s="12"/>
      <c r="C1" s="12"/>
      <c r="D1" s="33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12"/>
      <c r="B2" s="39"/>
      <c r="C2" s="39"/>
      <c r="D2" s="114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20.100000000000001" customHeight="1" x14ac:dyDescent="0.25">
      <c r="A3" s="113" t="s">
        <v>394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5" ht="20.100000000000001" customHeight="1" x14ac:dyDescent="0.25">
      <c r="A5" s="115" t="s">
        <v>161</v>
      </c>
      <c r="B5" s="302">
        <v>7827.85</v>
      </c>
      <c r="C5" s="302">
        <v>7858.93</v>
      </c>
      <c r="D5" s="302">
        <v>6923.7400000000007</v>
      </c>
      <c r="E5" s="302">
        <v>6506.5800000000008</v>
      </c>
      <c r="F5" s="302">
        <v>6482.4800000000005</v>
      </c>
      <c r="G5" s="302">
        <v>6360.2100000000019</v>
      </c>
      <c r="H5" s="302">
        <v>6367.8099999999995</v>
      </c>
      <c r="I5" s="302">
        <v>7860.8240000000005</v>
      </c>
      <c r="J5" s="302">
        <v>8052.2650000000012</v>
      </c>
      <c r="K5" s="302">
        <v>8239.8230000000021</v>
      </c>
      <c r="L5" s="302">
        <v>8126.8960000000015</v>
      </c>
      <c r="M5" s="302">
        <v>8844.8250000000007</v>
      </c>
      <c r="N5" s="299">
        <f>SUM(B5:M5)</f>
        <v>89452.233000000007</v>
      </c>
    </row>
    <row r="6" spans="1:15" ht="20.100000000000001" customHeight="1" x14ac:dyDescent="0.25">
      <c r="A6" s="115" t="s">
        <v>162</v>
      </c>
      <c r="B6" s="302">
        <v>4112.75</v>
      </c>
      <c r="C6" s="302">
        <v>4351.1200000000008</v>
      </c>
      <c r="D6" s="302">
        <v>3836.0400000000004</v>
      </c>
      <c r="E6" s="302">
        <v>3598.37</v>
      </c>
      <c r="F6" s="302">
        <v>3674.36</v>
      </c>
      <c r="G6" s="302">
        <v>3730.5499999999997</v>
      </c>
      <c r="H6" s="302">
        <v>3946.1</v>
      </c>
      <c r="I6" s="302">
        <v>4023.5</v>
      </c>
      <c r="J6" s="302">
        <v>4180.4000000000005</v>
      </c>
      <c r="K6" s="302">
        <v>4282.93</v>
      </c>
      <c r="L6" s="302">
        <v>4210.3899999999994</v>
      </c>
      <c r="M6" s="302">
        <v>4766.8400000000011</v>
      </c>
      <c r="N6" s="299">
        <f t="shared" ref="N6:N19" si="0">SUM(B6:M6)</f>
        <v>48713.350000000006</v>
      </c>
    </row>
    <row r="7" spans="1:15" ht="20.100000000000001" customHeight="1" x14ac:dyDescent="0.25">
      <c r="A7" s="115" t="s">
        <v>163</v>
      </c>
      <c r="B7" s="302">
        <v>1420.49</v>
      </c>
      <c r="C7" s="302">
        <v>1485.2000000000003</v>
      </c>
      <c r="D7" s="302">
        <v>1193.1599999999999</v>
      </c>
      <c r="E7" s="302">
        <v>1155.1099999999999</v>
      </c>
      <c r="F7" s="302">
        <v>1180.22</v>
      </c>
      <c r="G7" s="302">
        <v>1666.0499999999997</v>
      </c>
      <c r="H7" s="302">
        <v>1151.6299999999999</v>
      </c>
      <c r="I7" s="302">
        <v>1548.2099999999998</v>
      </c>
      <c r="J7" s="302">
        <v>1640.6310000000001</v>
      </c>
      <c r="K7" s="302">
        <v>1593.0880000000002</v>
      </c>
      <c r="L7" s="302">
        <v>1598.6380000000001</v>
      </c>
      <c r="M7" s="302">
        <v>1763.6190000000001</v>
      </c>
      <c r="N7" s="299">
        <f t="shared" si="0"/>
        <v>17396.045999999998</v>
      </c>
    </row>
    <row r="8" spans="1:15" ht="20.100000000000001" customHeight="1" x14ac:dyDescent="0.25">
      <c r="A8" s="115" t="s">
        <v>184</v>
      </c>
      <c r="B8" s="302">
        <v>18</v>
      </c>
      <c r="C8" s="302">
        <v>13</v>
      </c>
      <c r="D8" s="302">
        <v>18</v>
      </c>
      <c r="E8" s="302">
        <v>18</v>
      </c>
      <c r="F8" s="302">
        <v>0</v>
      </c>
      <c r="G8" s="302">
        <v>12</v>
      </c>
      <c r="H8" s="302">
        <v>0</v>
      </c>
      <c r="I8" s="302">
        <v>8</v>
      </c>
      <c r="J8" s="302">
        <v>8</v>
      </c>
      <c r="K8" s="302">
        <v>15</v>
      </c>
      <c r="L8" s="302">
        <v>20</v>
      </c>
      <c r="M8" s="302">
        <v>16</v>
      </c>
      <c r="N8" s="299">
        <f t="shared" si="0"/>
        <v>146</v>
      </c>
    </row>
    <row r="9" spans="1:15" ht="20.100000000000001" customHeight="1" x14ac:dyDescent="0.25">
      <c r="A9" s="115" t="s">
        <v>164</v>
      </c>
      <c r="B9" s="302">
        <v>22</v>
      </c>
      <c r="C9" s="302">
        <v>93</v>
      </c>
      <c r="D9" s="302">
        <v>86.009999999999991</v>
      </c>
      <c r="E9" s="302">
        <v>76.009999999999991</v>
      </c>
      <c r="F9" s="302">
        <v>0</v>
      </c>
      <c r="G9" s="302">
        <v>17</v>
      </c>
      <c r="H9" s="302">
        <v>0</v>
      </c>
      <c r="I9" s="302">
        <v>8</v>
      </c>
      <c r="J9" s="302">
        <v>23</v>
      </c>
      <c r="K9" s="302">
        <v>18</v>
      </c>
      <c r="L9" s="302">
        <v>42</v>
      </c>
      <c r="M9" s="302">
        <v>44</v>
      </c>
      <c r="N9" s="299">
        <f t="shared" si="0"/>
        <v>429.02</v>
      </c>
    </row>
    <row r="10" spans="1:15" ht="20.100000000000001" customHeight="1" x14ac:dyDescent="0.25">
      <c r="A10" s="115" t="s">
        <v>165</v>
      </c>
      <c r="B10" s="302">
        <v>2.58</v>
      </c>
      <c r="C10" s="302">
        <v>3.3000000000000007</v>
      </c>
      <c r="D10" s="302">
        <v>29.270000000000003</v>
      </c>
      <c r="E10" s="302">
        <v>221.37999999999997</v>
      </c>
      <c r="F10" s="302">
        <v>620.86000000000013</v>
      </c>
      <c r="G10" s="302">
        <v>942.54</v>
      </c>
      <c r="H10" s="302">
        <v>780.79000000000008</v>
      </c>
      <c r="I10" s="302">
        <v>512.03000000000009</v>
      </c>
      <c r="J10" s="302">
        <v>305.79000000000002</v>
      </c>
      <c r="K10" s="302">
        <v>68.62</v>
      </c>
      <c r="L10" s="302">
        <v>9.8099999999999987</v>
      </c>
      <c r="M10" s="302">
        <v>3.42</v>
      </c>
      <c r="N10" s="299">
        <f t="shared" si="0"/>
        <v>3500.3900000000003</v>
      </c>
    </row>
    <row r="11" spans="1:15" ht="20.100000000000001" customHeight="1" x14ac:dyDescent="0.25">
      <c r="A11" s="115" t="s">
        <v>166</v>
      </c>
      <c r="B11" s="302">
        <v>4.9800000000000004</v>
      </c>
      <c r="C11" s="302">
        <v>0</v>
      </c>
      <c r="D11" s="302">
        <v>0</v>
      </c>
      <c r="E11" s="302">
        <v>0</v>
      </c>
      <c r="F11" s="302">
        <v>0</v>
      </c>
      <c r="G11" s="302">
        <v>4.97</v>
      </c>
      <c r="H11" s="302">
        <v>0</v>
      </c>
      <c r="I11" s="302">
        <v>0</v>
      </c>
      <c r="J11" s="302">
        <v>0</v>
      </c>
      <c r="K11" s="302">
        <v>0</v>
      </c>
      <c r="L11" s="302">
        <v>0</v>
      </c>
      <c r="M11" s="302">
        <v>0</v>
      </c>
      <c r="N11" s="299">
        <f t="shared" si="0"/>
        <v>9.9499999999999993</v>
      </c>
      <c r="O11" s="27"/>
    </row>
    <row r="12" spans="1:15" ht="20.100000000000001" customHeight="1" x14ac:dyDescent="0.25">
      <c r="A12" s="115" t="s">
        <v>167</v>
      </c>
      <c r="B12" s="302">
        <v>0</v>
      </c>
      <c r="C12" s="302">
        <v>0</v>
      </c>
      <c r="D12" s="302">
        <v>0</v>
      </c>
      <c r="E12" s="302">
        <v>0</v>
      </c>
      <c r="F12" s="302">
        <v>0</v>
      </c>
      <c r="G12" s="302">
        <v>0</v>
      </c>
      <c r="H12" s="302">
        <v>0</v>
      </c>
      <c r="I12" s="302">
        <v>0</v>
      </c>
      <c r="J12" s="302">
        <v>0</v>
      </c>
      <c r="K12" s="302">
        <v>0</v>
      </c>
      <c r="L12" s="302">
        <v>0</v>
      </c>
      <c r="M12" s="302">
        <v>0</v>
      </c>
      <c r="N12" s="299">
        <f t="shared" si="0"/>
        <v>0</v>
      </c>
    </row>
    <row r="13" spans="1:15" ht="20.100000000000001" customHeight="1" x14ac:dyDescent="0.25">
      <c r="A13" s="115" t="s">
        <v>168</v>
      </c>
      <c r="B13" s="302">
        <v>3553.11</v>
      </c>
      <c r="C13" s="302">
        <v>3822.42</v>
      </c>
      <c r="D13" s="302">
        <v>3818.82</v>
      </c>
      <c r="E13" s="302">
        <v>3392.0099999999998</v>
      </c>
      <c r="F13" s="302">
        <v>3802.37</v>
      </c>
      <c r="G13" s="302">
        <v>3558.17</v>
      </c>
      <c r="H13" s="302">
        <v>3652.33</v>
      </c>
      <c r="I13" s="302">
        <v>3702.7200000000003</v>
      </c>
      <c r="J13" s="302">
        <v>3752.61</v>
      </c>
      <c r="K13" s="302">
        <v>1914.11</v>
      </c>
      <c r="L13" s="302">
        <v>3112.78</v>
      </c>
      <c r="M13" s="302">
        <v>4007.2799999999997</v>
      </c>
      <c r="N13" s="299">
        <f t="shared" si="0"/>
        <v>42088.73</v>
      </c>
    </row>
    <row r="14" spans="1:15" ht="20.100000000000001" customHeight="1" x14ac:dyDescent="0.25">
      <c r="A14" s="115" t="s">
        <v>169</v>
      </c>
      <c r="B14" s="302">
        <v>14595.39</v>
      </c>
      <c r="C14" s="302">
        <v>12628.989999999998</v>
      </c>
      <c r="D14" s="302">
        <v>13218.089999999998</v>
      </c>
      <c r="E14" s="302">
        <v>12814.64</v>
      </c>
      <c r="F14" s="302">
        <v>12615.28</v>
      </c>
      <c r="G14" s="302">
        <v>12130.52</v>
      </c>
      <c r="H14" s="302">
        <v>12160.86</v>
      </c>
      <c r="I14" s="302">
        <v>11971.4</v>
      </c>
      <c r="J14" s="302">
        <v>11765.41</v>
      </c>
      <c r="K14" s="302">
        <v>13268.73</v>
      </c>
      <c r="L14" s="302">
        <v>12857.820000000002</v>
      </c>
      <c r="M14" s="302">
        <v>13981.800000000001</v>
      </c>
      <c r="N14" s="299">
        <f t="shared" si="0"/>
        <v>154008.93</v>
      </c>
    </row>
    <row r="15" spans="1:15" ht="20.100000000000001" customHeight="1" x14ac:dyDescent="0.25">
      <c r="A15" s="115" t="s">
        <v>304</v>
      </c>
      <c r="B15" s="302">
        <v>9641.0599999999977</v>
      </c>
      <c r="C15" s="302">
        <v>8484.9599999999991</v>
      </c>
      <c r="D15" s="302">
        <v>9017.4399999999987</v>
      </c>
      <c r="E15" s="302">
        <v>10067.949999999999</v>
      </c>
      <c r="F15" s="302">
        <v>8502.7800000000007</v>
      </c>
      <c r="G15" s="302">
        <v>9306.0800000000017</v>
      </c>
      <c r="H15" s="302">
        <v>8551.9</v>
      </c>
      <c r="I15" s="302">
        <v>10399.102999999999</v>
      </c>
      <c r="J15" s="302">
        <v>10469.145</v>
      </c>
      <c r="K15" s="302">
        <v>12298.072</v>
      </c>
      <c r="L15" s="302">
        <v>12277.804</v>
      </c>
      <c r="M15" s="302">
        <v>12779.593000000001</v>
      </c>
      <c r="N15" s="299">
        <f t="shared" si="0"/>
        <v>121795.88700000002</v>
      </c>
    </row>
    <row r="16" spans="1:15" ht="20.100000000000001" customHeight="1" x14ac:dyDescent="0.25">
      <c r="A16" s="115" t="s">
        <v>305</v>
      </c>
      <c r="B16" s="302">
        <v>0</v>
      </c>
      <c r="C16" s="302">
        <v>0</v>
      </c>
      <c r="D16" s="302">
        <v>0</v>
      </c>
      <c r="E16" s="302">
        <v>0</v>
      </c>
      <c r="F16" s="302">
        <v>0</v>
      </c>
      <c r="G16" s="302">
        <v>0</v>
      </c>
      <c r="H16" s="302">
        <v>0</v>
      </c>
      <c r="I16" s="302">
        <v>0</v>
      </c>
      <c r="J16" s="302">
        <v>0</v>
      </c>
      <c r="K16" s="302">
        <v>0</v>
      </c>
      <c r="L16" s="302">
        <v>0</v>
      </c>
      <c r="M16" s="302">
        <v>0</v>
      </c>
      <c r="N16" s="299">
        <f t="shared" si="0"/>
        <v>0</v>
      </c>
    </row>
    <row r="17" spans="1:14" ht="20.100000000000001" customHeight="1" x14ac:dyDescent="0.25">
      <c r="A17" s="115" t="s">
        <v>175</v>
      </c>
      <c r="B17" s="302">
        <v>0</v>
      </c>
      <c r="C17" s="302">
        <v>0</v>
      </c>
      <c r="D17" s="302">
        <v>0</v>
      </c>
      <c r="E17" s="302">
        <v>0</v>
      </c>
      <c r="F17" s="302">
        <v>0</v>
      </c>
      <c r="G17" s="302">
        <v>0</v>
      </c>
      <c r="H17" s="302">
        <v>0</v>
      </c>
      <c r="I17" s="302">
        <v>0</v>
      </c>
      <c r="J17" s="302">
        <v>0</v>
      </c>
      <c r="K17" s="302">
        <v>0</v>
      </c>
      <c r="L17" s="302">
        <v>0</v>
      </c>
      <c r="M17" s="302">
        <v>0</v>
      </c>
      <c r="N17" s="299">
        <f t="shared" si="0"/>
        <v>0</v>
      </c>
    </row>
    <row r="18" spans="1:14" ht="20.100000000000001" customHeight="1" x14ac:dyDescent="0.25">
      <c r="A18" s="115" t="s">
        <v>387</v>
      </c>
      <c r="B18" s="302">
        <v>0</v>
      </c>
      <c r="C18" s="302">
        <v>0</v>
      </c>
      <c r="D18" s="302">
        <v>0</v>
      </c>
      <c r="E18" s="302">
        <v>0</v>
      </c>
      <c r="F18" s="302">
        <v>0</v>
      </c>
      <c r="G18" s="302">
        <v>0</v>
      </c>
      <c r="H18" s="302">
        <v>0</v>
      </c>
      <c r="I18" s="302">
        <v>0</v>
      </c>
      <c r="J18" s="302">
        <v>0</v>
      </c>
      <c r="K18" s="302">
        <v>0</v>
      </c>
      <c r="L18" s="302">
        <v>0</v>
      </c>
      <c r="M18" s="302">
        <v>0</v>
      </c>
      <c r="N18" s="299">
        <f t="shared" si="0"/>
        <v>0</v>
      </c>
    </row>
    <row r="19" spans="1:14" ht="20.100000000000001" customHeight="1" x14ac:dyDescent="0.25">
      <c r="A19" s="200" t="s">
        <v>15</v>
      </c>
      <c r="B19" s="303">
        <f>SUM(B5:B18)</f>
        <v>41198.209999999992</v>
      </c>
      <c r="C19" s="303">
        <f t="shared" ref="C19:M19" si="1">SUM(C5:C18)</f>
        <v>38740.92</v>
      </c>
      <c r="D19" s="303">
        <f t="shared" si="1"/>
        <v>38140.569999999992</v>
      </c>
      <c r="E19" s="303">
        <f t="shared" si="1"/>
        <v>37850.049999999996</v>
      </c>
      <c r="F19" s="303">
        <f t="shared" si="1"/>
        <v>36878.35</v>
      </c>
      <c r="G19" s="303">
        <f t="shared" si="1"/>
        <v>37728.090000000004</v>
      </c>
      <c r="H19" s="303">
        <f t="shared" si="1"/>
        <v>36611.42</v>
      </c>
      <c r="I19" s="303">
        <f t="shared" si="1"/>
        <v>40033.786999999997</v>
      </c>
      <c r="J19" s="303">
        <f t="shared" si="1"/>
        <v>40197.251000000004</v>
      </c>
      <c r="K19" s="303">
        <f t="shared" si="1"/>
        <v>41698.373000000007</v>
      </c>
      <c r="L19" s="303">
        <f t="shared" si="1"/>
        <v>42256.138000000006</v>
      </c>
      <c r="M19" s="303">
        <f t="shared" si="1"/>
        <v>46207.377</v>
      </c>
      <c r="N19" s="299">
        <f t="shared" si="0"/>
        <v>477540.53599999996</v>
      </c>
    </row>
    <row r="20" spans="1:14" ht="20.100000000000001" customHeight="1" x14ac:dyDescent="0.25">
      <c r="A20" s="11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55"/>
    </row>
    <row r="21" spans="1:14" ht="20.100000000000001" customHeight="1" x14ac:dyDescent="0.25">
      <c r="A21" s="12"/>
      <c r="B21" s="12"/>
      <c r="C21" s="12"/>
      <c r="D21" s="33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20.100000000000001" customHeight="1" x14ac:dyDescent="0.25">
      <c r="A22" s="113" t="s">
        <v>197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20.100000000000001" customHeight="1" x14ac:dyDescent="0.25">
      <c r="A23" s="37" t="s">
        <v>101</v>
      </c>
      <c r="B23" s="37" t="s">
        <v>2</v>
      </c>
      <c r="C23" s="37" t="s">
        <v>3</v>
      </c>
      <c r="D23" s="37" t="s">
        <v>4</v>
      </c>
      <c r="E23" s="37" t="s">
        <v>5</v>
      </c>
      <c r="F23" s="37" t="s">
        <v>6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 t="s">
        <v>12</v>
      </c>
      <c r="M23" s="37" t="s">
        <v>13</v>
      </c>
      <c r="N23" s="37" t="s">
        <v>22</v>
      </c>
    </row>
    <row r="24" spans="1:14" ht="20.100000000000001" customHeight="1" x14ac:dyDescent="0.25">
      <c r="A24" s="115" t="s">
        <v>161</v>
      </c>
      <c r="B24" s="302">
        <v>25452.849999999995</v>
      </c>
      <c r="C24" s="302">
        <v>24514.700000000004</v>
      </c>
      <c r="D24" s="302">
        <v>24655.179999999993</v>
      </c>
      <c r="E24" s="302">
        <v>23181.929999999993</v>
      </c>
      <c r="F24" s="302">
        <v>23151.61</v>
      </c>
      <c r="G24" s="302">
        <v>22257.399999999994</v>
      </c>
      <c r="H24" s="302">
        <v>22538.049999999992</v>
      </c>
      <c r="I24" s="302">
        <v>22915.37999999999</v>
      </c>
      <c r="J24" s="302">
        <v>22458.119999999988</v>
      </c>
      <c r="K24" s="302">
        <v>23598.119999999995</v>
      </c>
      <c r="L24" s="296">
        <v>22796.710000000006</v>
      </c>
      <c r="M24" s="296">
        <v>24699.080000000005</v>
      </c>
      <c r="N24" s="299">
        <f t="shared" ref="N24:N38" si="2">SUM(B24:M24)</f>
        <v>282219.13</v>
      </c>
    </row>
    <row r="25" spans="1:14" ht="20.100000000000001" customHeight="1" x14ac:dyDescent="0.25">
      <c r="A25" s="115" t="s">
        <v>162</v>
      </c>
      <c r="B25" s="302">
        <v>10905.269999999999</v>
      </c>
      <c r="C25" s="302">
        <v>10789.529999999997</v>
      </c>
      <c r="D25" s="302">
        <v>10661.370000000003</v>
      </c>
      <c r="E25" s="302">
        <v>10112.449999999995</v>
      </c>
      <c r="F25" s="302">
        <v>10382.879999999997</v>
      </c>
      <c r="G25" s="302">
        <v>10086.69</v>
      </c>
      <c r="H25" s="302">
        <v>10319.920000000002</v>
      </c>
      <c r="I25" s="302">
        <v>10743.939999999997</v>
      </c>
      <c r="J25" s="302">
        <v>10698.430000000002</v>
      </c>
      <c r="K25" s="302">
        <v>11208.28</v>
      </c>
      <c r="L25" s="296">
        <v>10946.960000000003</v>
      </c>
      <c r="M25" s="296">
        <v>12033.060000000001</v>
      </c>
      <c r="N25" s="299">
        <f t="shared" si="2"/>
        <v>128888.78000000001</v>
      </c>
    </row>
    <row r="26" spans="1:14" ht="20.100000000000001" customHeight="1" x14ac:dyDescent="0.25">
      <c r="A26" s="115" t="s">
        <v>163</v>
      </c>
      <c r="B26" s="302">
        <v>3698.37</v>
      </c>
      <c r="C26" s="302">
        <v>3685.8299999999995</v>
      </c>
      <c r="D26" s="302">
        <v>3617.3799999999992</v>
      </c>
      <c r="E26" s="302">
        <v>3432.5</v>
      </c>
      <c r="F26" s="302">
        <v>3577.31</v>
      </c>
      <c r="G26" s="302">
        <v>3558.5699999999988</v>
      </c>
      <c r="H26" s="302">
        <v>3639.1699999999996</v>
      </c>
      <c r="I26" s="302">
        <v>3901.5199999999986</v>
      </c>
      <c r="J26" s="302">
        <v>4022.01</v>
      </c>
      <c r="K26" s="302">
        <v>4220.4800000000005</v>
      </c>
      <c r="L26" s="296">
        <v>4218.25</v>
      </c>
      <c r="M26" s="296">
        <v>4699.2400000000007</v>
      </c>
      <c r="N26" s="299">
        <f t="shared" si="2"/>
        <v>46270.63</v>
      </c>
    </row>
    <row r="27" spans="1:14" ht="20.100000000000001" customHeight="1" x14ac:dyDescent="0.25">
      <c r="A27" s="115" t="s">
        <v>184</v>
      </c>
      <c r="B27" s="302">
        <v>37.44</v>
      </c>
      <c r="C27" s="302">
        <v>26.55</v>
      </c>
      <c r="D27" s="302">
        <v>23.78</v>
      </c>
      <c r="E27" s="302">
        <v>15.93</v>
      </c>
      <c r="F27" s="302">
        <v>15.560000000000002</v>
      </c>
      <c r="G27" s="302">
        <v>19.34</v>
      </c>
      <c r="H27" s="302">
        <v>15.31</v>
      </c>
      <c r="I27" s="302">
        <v>27.07</v>
      </c>
      <c r="J27" s="302">
        <v>14.36</v>
      </c>
      <c r="K27" s="302">
        <v>22.75</v>
      </c>
      <c r="L27" s="296">
        <v>34.25</v>
      </c>
      <c r="M27" s="296">
        <v>39.68</v>
      </c>
      <c r="N27" s="299">
        <f t="shared" si="2"/>
        <v>292.02</v>
      </c>
    </row>
    <row r="28" spans="1:14" ht="20.100000000000001" customHeight="1" x14ac:dyDescent="0.25">
      <c r="A28" s="115" t="s">
        <v>164</v>
      </c>
      <c r="B28" s="302">
        <v>3099.16</v>
      </c>
      <c r="C28" s="302">
        <v>3588</v>
      </c>
      <c r="D28" s="302">
        <v>3080.8399999999997</v>
      </c>
      <c r="E28" s="302">
        <v>2742.43</v>
      </c>
      <c r="F28" s="302">
        <v>2395.2400000000002</v>
      </c>
      <c r="G28" s="302">
        <v>2326.91</v>
      </c>
      <c r="H28" s="302">
        <v>2783.71</v>
      </c>
      <c r="I28" s="302">
        <v>2714.8599999999997</v>
      </c>
      <c r="J28" s="302">
        <v>2798.62</v>
      </c>
      <c r="K28" s="302">
        <v>3194.38</v>
      </c>
      <c r="L28" s="296">
        <v>2754.0099999999998</v>
      </c>
      <c r="M28" s="296">
        <v>3020.9799999999996</v>
      </c>
      <c r="N28" s="299">
        <f t="shared" si="2"/>
        <v>34499.14</v>
      </c>
    </row>
    <row r="29" spans="1:14" ht="20.100000000000001" customHeight="1" x14ac:dyDescent="0.25">
      <c r="A29" s="115" t="s">
        <v>165</v>
      </c>
      <c r="B29" s="302">
        <v>38.500000000000014</v>
      </c>
      <c r="C29" s="302">
        <v>29.590000000000003</v>
      </c>
      <c r="D29" s="302">
        <v>102.46999999999997</v>
      </c>
      <c r="E29" s="302">
        <v>661.79999999999973</v>
      </c>
      <c r="F29" s="302">
        <v>1585.49</v>
      </c>
      <c r="G29" s="302">
        <v>2317.3100000000004</v>
      </c>
      <c r="H29" s="302">
        <v>2056.1300000000006</v>
      </c>
      <c r="I29" s="302">
        <v>1336.4599999999994</v>
      </c>
      <c r="J29" s="302">
        <v>922.97</v>
      </c>
      <c r="K29" s="302">
        <v>290.17</v>
      </c>
      <c r="L29" s="296">
        <v>55.680000000000007</v>
      </c>
      <c r="M29" s="296">
        <v>22.819999999999997</v>
      </c>
      <c r="N29" s="299">
        <f t="shared" si="2"/>
        <v>9419.39</v>
      </c>
    </row>
    <row r="30" spans="1:14" ht="20.100000000000001" customHeight="1" x14ac:dyDescent="0.25">
      <c r="A30" s="115" t="s">
        <v>166</v>
      </c>
      <c r="B30" s="302">
        <v>109.99</v>
      </c>
      <c r="C30" s="302">
        <v>55.42</v>
      </c>
      <c r="D30" s="302">
        <v>1740.6599999999999</v>
      </c>
      <c r="E30" s="302">
        <v>2113.6800000000003</v>
      </c>
      <c r="F30" s="302">
        <v>300.10000000000002</v>
      </c>
      <c r="G30" s="302">
        <v>567.1</v>
      </c>
      <c r="H30" s="302">
        <v>505.45</v>
      </c>
      <c r="I30" s="302">
        <v>2702.81</v>
      </c>
      <c r="J30" s="302">
        <v>1952.41</v>
      </c>
      <c r="K30" s="302">
        <v>915.36</v>
      </c>
      <c r="L30" s="296">
        <v>412.02</v>
      </c>
      <c r="M30" s="296">
        <v>23.99</v>
      </c>
      <c r="N30" s="299">
        <f t="shared" si="2"/>
        <v>11398.990000000002</v>
      </c>
    </row>
    <row r="31" spans="1:14" ht="20.100000000000001" customHeight="1" x14ac:dyDescent="0.25">
      <c r="A31" s="115" t="s">
        <v>167</v>
      </c>
      <c r="B31" s="302">
        <v>0</v>
      </c>
      <c r="C31" s="302">
        <v>0</v>
      </c>
      <c r="D31" s="302">
        <v>0</v>
      </c>
      <c r="E31" s="302">
        <v>0</v>
      </c>
      <c r="F31" s="302">
        <v>0</v>
      </c>
      <c r="G31" s="302">
        <v>0</v>
      </c>
      <c r="H31" s="302">
        <v>0</v>
      </c>
      <c r="I31" s="302">
        <v>0</v>
      </c>
      <c r="J31" s="302">
        <v>0</v>
      </c>
      <c r="K31" s="302">
        <v>4880.51</v>
      </c>
      <c r="L31" s="296">
        <v>5119.37</v>
      </c>
      <c r="M31" s="296">
        <v>0</v>
      </c>
      <c r="N31" s="299">
        <f t="shared" si="2"/>
        <v>9999.880000000001</v>
      </c>
    </row>
    <row r="32" spans="1:14" ht="20.100000000000001" customHeight="1" x14ac:dyDescent="0.25">
      <c r="A32" s="115" t="s">
        <v>168</v>
      </c>
      <c r="B32" s="302">
        <v>10556.02</v>
      </c>
      <c r="C32" s="302">
        <v>10178.180000000002</v>
      </c>
      <c r="D32" s="302">
        <v>9379.6600000000017</v>
      </c>
      <c r="E32" s="302">
        <v>9812.2000000000007</v>
      </c>
      <c r="F32" s="302">
        <v>8036.18</v>
      </c>
      <c r="G32" s="302">
        <v>9956.4000000000015</v>
      </c>
      <c r="H32" s="302">
        <v>10938.880000000001</v>
      </c>
      <c r="I32" s="302">
        <v>11590.28</v>
      </c>
      <c r="J32" s="302">
        <v>16404.25</v>
      </c>
      <c r="K32" s="302">
        <v>3089.2900000000004</v>
      </c>
      <c r="L32" s="296">
        <v>2185.9499999999998</v>
      </c>
      <c r="M32" s="296">
        <v>8219.869999999999</v>
      </c>
      <c r="N32" s="299">
        <f t="shared" si="2"/>
        <v>110347.16</v>
      </c>
    </row>
    <row r="33" spans="1:14" ht="20.100000000000001" customHeight="1" x14ac:dyDescent="0.25">
      <c r="A33" s="115" t="s">
        <v>169</v>
      </c>
      <c r="B33" s="302">
        <v>34800.320000000007</v>
      </c>
      <c r="C33" s="302">
        <v>31329.499999999996</v>
      </c>
      <c r="D33" s="302">
        <v>34234.159999999996</v>
      </c>
      <c r="E33" s="302">
        <v>32243.729999999996</v>
      </c>
      <c r="F33" s="302">
        <v>31703.88</v>
      </c>
      <c r="G33" s="302">
        <v>30749.480000000007</v>
      </c>
      <c r="H33" s="302">
        <v>31680.400000000001</v>
      </c>
      <c r="I33" s="302">
        <v>30688.819999999996</v>
      </c>
      <c r="J33" s="302">
        <v>29472.58</v>
      </c>
      <c r="K33" s="302">
        <v>33374.340000000004</v>
      </c>
      <c r="L33" s="296">
        <v>31692.040000000005</v>
      </c>
      <c r="M33" s="296">
        <v>33013.06</v>
      </c>
      <c r="N33" s="299">
        <f t="shared" si="2"/>
        <v>384982.31000000006</v>
      </c>
    </row>
    <row r="34" spans="1:14" ht="20.100000000000001" customHeight="1" x14ac:dyDescent="0.25">
      <c r="A34" s="115" t="s">
        <v>304</v>
      </c>
      <c r="B34" s="302">
        <v>33529.755000000005</v>
      </c>
      <c r="C34" s="302">
        <v>33458.922000000006</v>
      </c>
      <c r="D34" s="302">
        <v>36409.671000000009</v>
      </c>
      <c r="E34" s="302">
        <v>38933.203000000001</v>
      </c>
      <c r="F34" s="302">
        <v>34925.50299999999</v>
      </c>
      <c r="G34" s="302">
        <v>44011.144999999997</v>
      </c>
      <c r="H34" s="302">
        <v>36345.810000000005</v>
      </c>
      <c r="I34" s="302">
        <v>32723.734999999997</v>
      </c>
      <c r="J34" s="302">
        <v>27761.749</v>
      </c>
      <c r="K34" s="302">
        <v>34662.017999999996</v>
      </c>
      <c r="L34" s="296">
        <v>36646.839999999997</v>
      </c>
      <c r="M34" s="296">
        <v>37112.118999999999</v>
      </c>
      <c r="N34" s="299">
        <f t="shared" si="2"/>
        <v>426520.47000000003</v>
      </c>
    </row>
    <row r="35" spans="1:14" ht="20.100000000000001" customHeight="1" x14ac:dyDescent="0.25">
      <c r="A35" s="115" t="s">
        <v>305</v>
      </c>
      <c r="B35" s="302">
        <v>0</v>
      </c>
      <c r="C35" s="302">
        <v>0</v>
      </c>
      <c r="D35" s="302">
        <v>0</v>
      </c>
      <c r="E35" s="302">
        <v>0</v>
      </c>
      <c r="F35" s="302">
        <v>0</v>
      </c>
      <c r="G35" s="302">
        <v>0</v>
      </c>
      <c r="H35" s="302">
        <v>0</v>
      </c>
      <c r="I35" s="302">
        <v>0</v>
      </c>
      <c r="J35" s="302">
        <v>0</v>
      </c>
      <c r="K35" s="302">
        <v>0</v>
      </c>
      <c r="L35" s="302">
        <v>0</v>
      </c>
      <c r="M35" s="302">
        <v>0</v>
      </c>
      <c r="N35" s="299">
        <f t="shared" si="2"/>
        <v>0</v>
      </c>
    </row>
    <row r="36" spans="1:14" ht="20.100000000000001" customHeight="1" x14ac:dyDescent="0.25">
      <c r="A36" s="115" t="s">
        <v>175</v>
      </c>
      <c r="B36" s="302">
        <v>0</v>
      </c>
      <c r="C36" s="302">
        <v>0</v>
      </c>
      <c r="D36" s="302">
        <v>0</v>
      </c>
      <c r="E36" s="302">
        <v>0</v>
      </c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299">
        <f t="shared" si="2"/>
        <v>0</v>
      </c>
    </row>
    <row r="37" spans="1:14" ht="15" x14ac:dyDescent="0.25">
      <c r="A37" s="115" t="s">
        <v>387</v>
      </c>
      <c r="B37" s="302">
        <v>0</v>
      </c>
      <c r="C37" s="302">
        <v>0</v>
      </c>
      <c r="D37" s="302">
        <v>0</v>
      </c>
      <c r="E37" s="302">
        <v>0</v>
      </c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299">
        <f t="shared" si="2"/>
        <v>0</v>
      </c>
    </row>
    <row r="38" spans="1:14" ht="15" x14ac:dyDescent="0.25">
      <c r="A38" s="200" t="s">
        <v>15</v>
      </c>
      <c r="B38" s="304">
        <f t="shared" ref="B38:M38" si="3">SUM(B24:B37)</f>
        <v>122227.675</v>
      </c>
      <c r="C38" s="304">
        <f t="shared" si="3"/>
        <v>117656.22200000001</v>
      </c>
      <c r="D38" s="304">
        <f t="shared" si="3"/>
        <v>123905.171</v>
      </c>
      <c r="E38" s="304">
        <f t="shared" si="3"/>
        <v>123249.853</v>
      </c>
      <c r="F38" s="304">
        <f t="shared" si="3"/>
        <v>116073.75299999997</v>
      </c>
      <c r="G38" s="304">
        <f t="shared" si="3"/>
        <v>125850.345</v>
      </c>
      <c r="H38" s="304">
        <f t="shared" si="3"/>
        <v>120822.82999999999</v>
      </c>
      <c r="I38" s="304">
        <f t="shared" si="3"/>
        <v>119344.87499999997</v>
      </c>
      <c r="J38" s="304">
        <f t="shared" si="3"/>
        <v>116505.499</v>
      </c>
      <c r="K38" s="304">
        <f t="shared" si="3"/>
        <v>119455.69799999999</v>
      </c>
      <c r="L38" s="304">
        <f t="shared" si="3"/>
        <v>116862.08000000002</v>
      </c>
      <c r="M38" s="304">
        <f t="shared" si="3"/>
        <v>122883.899</v>
      </c>
      <c r="N38" s="299">
        <f t="shared" si="2"/>
        <v>1444837.9</v>
      </c>
    </row>
  </sheetData>
  <pageMargins left="0.7" right="0.7" top="0.75" bottom="0.75" header="0.3" footer="0.3"/>
  <pageSetup paperSize="14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pageSetUpPr fitToPage="1"/>
  </sheetPr>
  <dimension ref="A1:O38"/>
  <sheetViews>
    <sheetView topLeftCell="A12" zoomScale="89" zoomScaleNormal="89" workbookViewId="0">
      <selection activeCell="A77" sqref="A77"/>
    </sheetView>
  </sheetViews>
  <sheetFormatPr baseColWidth="10" defaultColWidth="11.42578125" defaultRowHeight="13.5" x14ac:dyDescent="0.25"/>
  <cols>
    <col min="1" max="1" width="32.42578125" style="8" customWidth="1"/>
    <col min="2" max="2" width="13.140625" style="8" customWidth="1"/>
    <col min="3" max="3" width="12" style="8" customWidth="1"/>
    <col min="4" max="4" width="12.7109375" style="22" customWidth="1"/>
    <col min="5" max="5" width="12.140625" style="8" customWidth="1"/>
    <col min="6" max="6" width="12.7109375" style="8" customWidth="1"/>
    <col min="7" max="7" width="13.5703125" style="8" customWidth="1"/>
    <col min="8" max="8" width="13" style="8" customWidth="1"/>
    <col min="9" max="9" width="12.85546875" style="8" customWidth="1"/>
    <col min="10" max="10" width="13" style="8" customWidth="1"/>
    <col min="11" max="11" width="12.85546875" style="8" customWidth="1"/>
    <col min="12" max="12" width="13" style="8" customWidth="1"/>
    <col min="13" max="13" width="13.140625" style="8" customWidth="1"/>
    <col min="14" max="14" width="17" style="8" customWidth="1"/>
    <col min="15" max="16384" width="11.42578125" style="8"/>
  </cols>
  <sheetData>
    <row r="1" spans="1:15" x14ac:dyDescent="0.25">
      <c r="A1" s="12" t="s">
        <v>494</v>
      </c>
      <c r="B1" s="12"/>
      <c r="C1" s="12"/>
      <c r="D1" s="33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12"/>
      <c r="B2" s="39"/>
      <c r="C2" s="39"/>
      <c r="D2" s="114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20.100000000000001" customHeight="1" x14ac:dyDescent="0.25">
      <c r="A3" s="113" t="s">
        <v>198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5" ht="20.100000000000001" customHeight="1" x14ac:dyDescent="0.25">
      <c r="A5" s="115" t="s">
        <v>161</v>
      </c>
      <c r="B5" s="302">
        <v>17380.07</v>
      </c>
      <c r="C5" s="302">
        <v>18238.05</v>
      </c>
      <c r="D5" s="302">
        <v>14965.279999999999</v>
      </c>
      <c r="E5" s="302">
        <v>13922.990000000005</v>
      </c>
      <c r="F5" s="302">
        <v>13455.86</v>
      </c>
      <c r="G5" s="302">
        <v>12968.259999999997</v>
      </c>
      <c r="H5" s="302">
        <v>13144.509999999998</v>
      </c>
      <c r="I5" s="302">
        <v>12980.940000000004</v>
      </c>
      <c r="J5" s="302">
        <v>12954.100000000002</v>
      </c>
      <c r="K5" s="302">
        <v>13367.72</v>
      </c>
      <c r="L5" s="302">
        <v>13131.970000000003</v>
      </c>
      <c r="M5" s="302">
        <v>14582.38</v>
      </c>
      <c r="N5" s="299">
        <f>SUM(B5:M5)</f>
        <v>171092.13</v>
      </c>
    </row>
    <row r="6" spans="1:15" ht="20.100000000000001" customHeight="1" x14ac:dyDescent="0.25">
      <c r="A6" s="115" t="s">
        <v>162</v>
      </c>
      <c r="B6" s="302">
        <v>7098.76</v>
      </c>
      <c r="C6" s="302">
        <v>7622.5999999999985</v>
      </c>
      <c r="D6" s="302">
        <v>6267.6999999999989</v>
      </c>
      <c r="E6" s="302">
        <v>6169.7300000000023</v>
      </c>
      <c r="F6" s="302">
        <v>6257.4600000000009</v>
      </c>
      <c r="G6" s="302">
        <v>6181.1000000000022</v>
      </c>
      <c r="H6" s="302">
        <v>6379.22</v>
      </c>
      <c r="I6" s="302">
        <v>6598.3500000000022</v>
      </c>
      <c r="J6" s="302">
        <v>6718.61</v>
      </c>
      <c r="K6" s="302">
        <v>6975.3999999999987</v>
      </c>
      <c r="L6" s="302">
        <v>6899.31</v>
      </c>
      <c r="M6" s="302">
        <v>7785.3999999999987</v>
      </c>
      <c r="N6" s="299">
        <f t="shared" ref="N6:N19" si="0">SUM(B6:M6)</f>
        <v>80953.64</v>
      </c>
    </row>
    <row r="7" spans="1:15" ht="20.100000000000001" customHeight="1" x14ac:dyDescent="0.25">
      <c r="A7" s="115" t="s">
        <v>163</v>
      </c>
      <c r="B7" s="302">
        <v>4239.62</v>
      </c>
      <c r="C7" s="302">
        <v>4661.7600000000011</v>
      </c>
      <c r="D7" s="302">
        <v>3479.3000000000006</v>
      </c>
      <c r="E7" s="302">
        <v>3177.5200000000009</v>
      </c>
      <c r="F7" s="302">
        <v>3144.8000000000015</v>
      </c>
      <c r="G7" s="302">
        <v>3086.690000000001</v>
      </c>
      <c r="H7" s="302">
        <v>3200.0999999999995</v>
      </c>
      <c r="I7" s="302">
        <v>3249.3600000000006</v>
      </c>
      <c r="J7" s="302">
        <v>3410.52</v>
      </c>
      <c r="K7" s="302">
        <v>3407.69</v>
      </c>
      <c r="L7" s="302">
        <v>3424.3799999999997</v>
      </c>
      <c r="M7" s="302">
        <v>3874.809999999999</v>
      </c>
      <c r="N7" s="299">
        <f t="shared" si="0"/>
        <v>42356.55</v>
      </c>
    </row>
    <row r="8" spans="1:15" ht="20.100000000000001" customHeight="1" x14ac:dyDescent="0.25">
      <c r="A8" s="115" t="s">
        <v>184</v>
      </c>
      <c r="B8" s="302">
        <v>89.09</v>
      </c>
      <c r="C8" s="302">
        <v>66.33</v>
      </c>
      <c r="D8" s="302">
        <v>41.19</v>
      </c>
      <c r="E8" s="302">
        <v>19.639999999999997</v>
      </c>
      <c r="F8" s="302">
        <v>13.65</v>
      </c>
      <c r="G8" s="302">
        <v>19.439999999999998</v>
      </c>
      <c r="H8" s="302">
        <v>14.030000000000001</v>
      </c>
      <c r="I8" s="302">
        <v>13.49</v>
      </c>
      <c r="J8" s="302">
        <v>25.5</v>
      </c>
      <c r="K8" s="302">
        <v>24.7</v>
      </c>
      <c r="L8" s="302">
        <v>30.21</v>
      </c>
      <c r="M8" s="302">
        <v>33.75</v>
      </c>
      <c r="N8" s="299">
        <f t="shared" si="0"/>
        <v>391.02</v>
      </c>
    </row>
    <row r="9" spans="1:15" ht="20.100000000000001" customHeight="1" x14ac:dyDescent="0.25">
      <c r="A9" s="115" t="s">
        <v>164</v>
      </c>
      <c r="B9" s="302">
        <v>624.23</v>
      </c>
      <c r="C9" s="302">
        <v>1359.94</v>
      </c>
      <c r="D9" s="302">
        <v>491.81</v>
      </c>
      <c r="E9" s="302">
        <v>293.68</v>
      </c>
      <c r="F9" s="302">
        <v>78.099999999999994</v>
      </c>
      <c r="G9" s="302">
        <v>127.66</v>
      </c>
      <c r="H9" s="302">
        <v>109.98</v>
      </c>
      <c r="I9" s="302">
        <v>194.68</v>
      </c>
      <c r="J9" s="302">
        <v>149.80000000000001</v>
      </c>
      <c r="K9" s="302">
        <v>133.36000000000001</v>
      </c>
      <c r="L9" s="302">
        <v>338</v>
      </c>
      <c r="M9" s="302">
        <v>461.7</v>
      </c>
      <c r="N9" s="299">
        <f t="shared" si="0"/>
        <v>4362.9399999999996</v>
      </c>
    </row>
    <row r="10" spans="1:15" ht="20.100000000000001" customHeight="1" x14ac:dyDescent="0.25">
      <c r="A10" s="115" t="s">
        <v>165</v>
      </c>
      <c r="B10" s="302">
        <v>11.450000000000001</v>
      </c>
      <c r="C10" s="302">
        <v>28.819999999999997</v>
      </c>
      <c r="D10" s="302">
        <v>157.79999999999998</v>
      </c>
      <c r="E10" s="302">
        <v>491.54999999999995</v>
      </c>
      <c r="F10" s="302">
        <v>1114.2499999999998</v>
      </c>
      <c r="G10" s="302">
        <v>1540.4199999999996</v>
      </c>
      <c r="H10" s="302">
        <v>1392.0699999999997</v>
      </c>
      <c r="I10" s="302">
        <v>916.97</v>
      </c>
      <c r="J10" s="302">
        <v>622.3900000000001</v>
      </c>
      <c r="K10" s="302">
        <v>328.08</v>
      </c>
      <c r="L10" s="302">
        <v>82.01</v>
      </c>
      <c r="M10" s="302">
        <v>27</v>
      </c>
      <c r="N10" s="299">
        <f t="shared" si="0"/>
        <v>6712.8099999999995</v>
      </c>
    </row>
    <row r="11" spans="1:15" ht="20.100000000000001" customHeight="1" x14ac:dyDescent="0.25">
      <c r="A11" s="115" t="s">
        <v>166</v>
      </c>
      <c r="B11" s="302">
        <v>0</v>
      </c>
      <c r="C11" s="302">
        <v>0</v>
      </c>
      <c r="D11" s="302">
        <v>0</v>
      </c>
      <c r="E11" s="302">
        <v>0</v>
      </c>
      <c r="F11" s="302">
        <v>0</v>
      </c>
      <c r="G11" s="302">
        <v>0</v>
      </c>
      <c r="H11" s="302">
        <v>0</v>
      </c>
      <c r="I11" s="302">
        <v>0</v>
      </c>
      <c r="J11" s="302">
        <v>0</v>
      </c>
      <c r="K11" s="302">
        <v>0</v>
      </c>
      <c r="L11" s="302">
        <v>0</v>
      </c>
      <c r="M11" s="302">
        <v>0</v>
      </c>
      <c r="N11" s="299">
        <f t="shared" si="0"/>
        <v>0</v>
      </c>
      <c r="O11" s="27"/>
    </row>
    <row r="12" spans="1:15" ht="20.100000000000001" customHeight="1" x14ac:dyDescent="0.25">
      <c r="A12" s="115" t="s">
        <v>167</v>
      </c>
      <c r="B12" s="302">
        <v>0</v>
      </c>
      <c r="C12" s="302">
        <v>0</v>
      </c>
      <c r="D12" s="302">
        <v>0</v>
      </c>
      <c r="E12" s="302">
        <v>0</v>
      </c>
      <c r="F12" s="302">
        <v>0</v>
      </c>
      <c r="G12" s="302">
        <v>0</v>
      </c>
      <c r="H12" s="302">
        <v>0</v>
      </c>
      <c r="I12" s="302">
        <v>0</v>
      </c>
      <c r="J12" s="302">
        <v>0</v>
      </c>
      <c r="K12" s="302">
        <v>1810.05</v>
      </c>
      <c r="L12" s="302">
        <v>1844.73</v>
      </c>
      <c r="M12" s="302">
        <v>0</v>
      </c>
      <c r="N12" s="299">
        <f t="shared" si="0"/>
        <v>3654.7799999999997</v>
      </c>
    </row>
    <row r="13" spans="1:15" ht="20.100000000000001" customHeight="1" x14ac:dyDescent="0.25">
      <c r="A13" s="115" t="s">
        <v>168</v>
      </c>
      <c r="B13" s="302">
        <v>1406.84</v>
      </c>
      <c r="C13" s="302">
        <v>1013.29</v>
      </c>
      <c r="D13" s="302">
        <v>1484.49</v>
      </c>
      <c r="E13" s="302">
        <v>1484.49</v>
      </c>
      <c r="F13" s="302">
        <v>1903.64</v>
      </c>
      <c r="G13" s="302">
        <v>3071.06</v>
      </c>
      <c r="H13" s="302">
        <v>1618.75</v>
      </c>
      <c r="I13" s="302">
        <v>2008.33</v>
      </c>
      <c r="J13" s="302">
        <v>1636.74</v>
      </c>
      <c r="K13" s="302">
        <v>0</v>
      </c>
      <c r="L13" s="302">
        <v>0</v>
      </c>
      <c r="M13" s="302">
        <v>4591.41</v>
      </c>
      <c r="N13" s="299">
        <f t="shared" si="0"/>
        <v>20219.04</v>
      </c>
    </row>
    <row r="14" spans="1:15" ht="20.100000000000001" customHeight="1" x14ac:dyDescent="0.25">
      <c r="A14" s="115" t="s">
        <v>169</v>
      </c>
      <c r="B14" s="302">
        <v>22048.61</v>
      </c>
      <c r="C14" s="302">
        <v>21217.8</v>
      </c>
      <c r="D14" s="302">
        <v>20518.349999999999</v>
      </c>
      <c r="E14" s="302">
        <v>19288.170000000006</v>
      </c>
      <c r="F14" s="302">
        <v>18568.62</v>
      </c>
      <c r="G14" s="302">
        <v>17801.350000000002</v>
      </c>
      <c r="H14" s="302">
        <v>18283.579999999994</v>
      </c>
      <c r="I14" s="302">
        <v>17408.300000000003</v>
      </c>
      <c r="J14" s="302">
        <v>16867.810000000001</v>
      </c>
      <c r="K14" s="302">
        <v>19253.580000000009</v>
      </c>
      <c r="L14" s="302">
        <v>18571.229999999996</v>
      </c>
      <c r="M14" s="302">
        <v>19678.13</v>
      </c>
      <c r="N14" s="299">
        <f t="shared" si="0"/>
        <v>229505.53000000003</v>
      </c>
    </row>
    <row r="15" spans="1:15" ht="20.100000000000001" customHeight="1" x14ac:dyDescent="0.25">
      <c r="A15" s="115" t="s">
        <v>304</v>
      </c>
      <c r="B15" s="302">
        <v>20681.140000000003</v>
      </c>
      <c r="C15" s="302">
        <v>20693.689999999991</v>
      </c>
      <c r="D15" s="302">
        <v>18849.73</v>
      </c>
      <c r="E15" s="302">
        <v>18872.760000000002</v>
      </c>
      <c r="F15" s="302">
        <v>17175.449999999997</v>
      </c>
      <c r="G15" s="302">
        <v>18143.290000000005</v>
      </c>
      <c r="H15" s="302">
        <v>17182.850000000002</v>
      </c>
      <c r="I15" s="302">
        <v>16461.68</v>
      </c>
      <c r="J15" s="302">
        <v>16235.600000000006</v>
      </c>
      <c r="K15" s="302">
        <v>18069.43</v>
      </c>
      <c r="L15" s="302">
        <v>17483.479999999996</v>
      </c>
      <c r="M15" s="302">
        <v>18561.299999999996</v>
      </c>
      <c r="N15" s="299">
        <f t="shared" si="0"/>
        <v>218410.39999999997</v>
      </c>
    </row>
    <row r="16" spans="1:15" ht="20.100000000000001" customHeight="1" x14ac:dyDescent="0.25">
      <c r="A16" s="115" t="s">
        <v>305</v>
      </c>
      <c r="B16" s="302">
        <v>0</v>
      </c>
      <c r="C16" s="302">
        <v>0</v>
      </c>
      <c r="D16" s="302">
        <v>0</v>
      </c>
      <c r="E16" s="302">
        <v>0</v>
      </c>
      <c r="F16" s="302">
        <v>0</v>
      </c>
      <c r="G16" s="302">
        <v>0</v>
      </c>
      <c r="H16" s="302">
        <v>0</v>
      </c>
      <c r="I16" s="302">
        <v>0</v>
      </c>
      <c r="J16" s="302">
        <v>0</v>
      </c>
      <c r="K16" s="302">
        <v>0</v>
      </c>
      <c r="L16" s="302">
        <v>0</v>
      </c>
      <c r="M16" s="302">
        <v>0</v>
      </c>
      <c r="N16" s="299">
        <f t="shared" si="0"/>
        <v>0</v>
      </c>
    </row>
    <row r="17" spans="1:14" ht="20.100000000000001" customHeight="1" x14ac:dyDescent="0.25">
      <c r="A17" s="115" t="s">
        <v>175</v>
      </c>
      <c r="B17" s="302">
        <v>0</v>
      </c>
      <c r="C17" s="302">
        <v>0</v>
      </c>
      <c r="D17" s="302">
        <v>0</v>
      </c>
      <c r="E17" s="302">
        <v>0</v>
      </c>
      <c r="F17" s="302">
        <v>0</v>
      </c>
      <c r="G17" s="302">
        <v>0</v>
      </c>
      <c r="H17" s="302">
        <v>0</v>
      </c>
      <c r="I17" s="302">
        <v>0</v>
      </c>
      <c r="J17" s="302">
        <v>0</v>
      </c>
      <c r="K17" s="302">
        <v>0</v>
      </c>
      <c r="L17" s="302">
        <v>0</v>
      </c>
      <c r="M17" s="302">
        <v>0</v>
      </c>
      <c r="N17" s="299">
        <f t="shared" si="0"/>
        <v>0</v>
      </c>
    </row>
    <row r="18" spans="1:14" ht="20.100000000000001" customHeight="1" x14ac:dyDescent="0.25">
      <c r="A18" s="115" t="s">
        <v>387</v>
      </c>
      <c r="B18" s="302">
        <v>0</v>
      </c>
      <c r="C18" s="302">
        <v>0</v>
      </c>
      <c r="D18" s="302">
        <v>0</v>
      </c>
      <c r="E18" s="302">
        <v>0</v>
      </c>
      <c r="F18" s="302">
        <v>0</v>
      </c>
      <c r="G18" s="302">
        <v>0</v>
      </c>
      <c r="H18" s="302">
        <v>0</v>
      </c>
      <c r="I18" s="302">
        <v>0</v>
      </c>
      <c r="J18" s="302">
        <v>0</v>
      </c>
      <c r="K18" s="302">
        <v>0</v>
      </c>
      <c r="L18" s="302">
        <v>0</v>
      </c>
      <c r="M18" s="302">
        <v>0</v>
      </c>
      <c r="N18" s="299">
        <f t="shared" si="0"/>
        <v>0</v>
      </c>
    </row>
    <row r="19" spans="1:14" ht="20.100000000000001" customHeight="1" x14ac:dyDescent="0.25">
      <c r="A19" s="200" t="s">
        <v>15</v>
      </c>
      <c r="B19" s="303">
        <f>SUM(B5:B18)</f>
        <v>73579.81</v>
      </c>
      <c r="C19" s="303">
        <f t="shared" ref="C19:M19" si="1">SUM(C5:C18)</f>
        <v>74902.279999999984</v>
      </c>
      <c r="D19" s="303">
        <f t="shared" si="1"/>
        <v>66255.649999999994</v>
      </c>
      <c r="E19" s="303">
        <f t="shared" si="1"/>
        <v>63720.530000000021</v>
      </c>
      <c r="F19" s="303">
        <f t="shared" si="1"/>
        <v>61711.83</v>
      </c>
      <c r="G19" s="303">
        <f t="shared" si="1"/>
        <v>62939.270000000004</v>
      </c>
      <c r="H19" s="303">
        <f t="shared" si="1"/>
        <v>61325.09</v>
      </c>
      <c r="I19" s="303">
        <f t="shared" si="1"/>
        <v>59832.100000000013</v>
      </c>
      <c r="J19" s="303">
        <f t="shared" si="1"/>
        <v>58621.070000000007</v>
      </c>
      <c r="K19" s="303">
        <f t="shared" si="1"/>
        <v>63370.010000000009</v>
      </c>
      <c r="L19" s="303">
        <f t="shared" si="1"/>
        <v>61805.319999999992</v>
      </c>
      <c r="M19" s="303">
        <f t="shared" si="1"/>
        <v>69595.88</v>
      </c>
      <c r="N19" s="299">
        <f t="shared" si="0"/>
        <v>777658.84</v>
      </c>
    </row>
    <row r="20" spans="1:14" ht="20.100000000000001" customHeight="1" x14ac:dyDescent="0.25">
      <c r="A20" s="110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55"/>
    </row>
    <row r="21" spans="1:14" ht="20.100000000000001" customHeight="1" x14ac:dyDescent="0.25">
      <c r="A21" s="12"/>
      <c r="B21" s="12"/>
      <c r="C21" s="12"/>
      <c r="D21" s="33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20.100000000000001" customHeight="1" x14ac:dyDescent="0.25">
      <c r="A22" s="113" t="s">
        <v>199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20.100000000000001" customHeight="1" x14ac:dyDescent="0.25">
      <c r="A23" s="37" t="s">
        <v>101</v>
      </c>
      <c r="B23" s="37" t="s">
        <v>2</v>
      </c>
      <c r="C23" s="37" t="s">
        <v>3</v>
      </c>
      <c r="D23" s="37" t="s">
        <v>4</v>
      </c>
      <c r="E23" s="37" t="s">
        <v>5</v>
      </c>
      <c r="F23" s="37" t="s">
        <v>6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 t="s">
        <v>12</v>
      </c>
      <c r="M23" s="37" t="s">
        <v>13</v>
      </c>
      <c r="N23" s="37" t="s">
        <v>22</v>
      </c>
    </row>
    <row r="24" spans="1:14" ht="20.100000000000001" customHeight="1" x14ac:dyDescent="0.25">
      <c r="A24" s="115" t="s">
        <v>161</v>
      </c>
      <c r="B24" s="302">
        <v>6503.81</v>
      </c>
      <c r="C24" s="302">
        <v>6974.84</v>
      </c>
      <c r="D24" s="302">
        <v>5487.4099999999989</v>
      </c>
      <c r="E24" s="302">
        <v>5109.99</v>
      </c>
      <c r="F24" s="302">
        <v>4961.01</v>
      </c>
      <c r="G24" s="302">
        <v>4591.5999999999985</v>
      </c>
      <c r="H24" s="302">
        <v>4546.9399999999996</v>
      </c>
      <c r="I24" s="302">
        <v>4543.51</v>
      </c>
      <c r="J24" s="302">
        <v>4537.2300000000005</v>
      </c>
      <c r="K24" s="302">
        <v>4809.5200000000004</v>
      </c>
      <c r="L24" s="296">
        <v>4816.79</v>
      </c>
      <c r="M24" s="296">
        <v>5261.83</v>
      </c>
      <c r="N24" s="299">
        <f t="shared" ref="N24:N38" si="2">SUM(B24:M24)</f>
        <v>62144.480000000018</v>
      </c>
    </row>
    <row r="25" spans="1:14" ht="20.100000000000001" customHeight="1" x14ac:dyDescent="0.25">
      <c r="A25" s="115" t="s">
        <v>162</v>
      </c>
      <c r="B25" s="302">
        <v>3724.1099999999997</v>
      </c>
      <c r="C25" s="302">
        <v>4050.0999999999995</v>
      </c>
      <c r="D25" s="302">
        <v>3221.6699999999996</v>
      </c>
      <c r="E25" s="302">
        <v>3055.2199999999993</v>
      </c>
      <c r="F25" s="302">
        <v>3031.6199999999994</v>
      </c>
      <c r="G25" s="302">
        <v>3289.63</v>
      </c>
      <c r="H25" s="302">
        <v>3573.62</v>
      </c>
      <c r="I25" s="302">
        <v>3858.45</v>
      </c>
      <c r="J25" s="302">
        <v>3865.16</v>
      </c>
      <c r="K25" s="302">
        <v>4003.0400000000009</v>
      </c>
      <c r="L25" s="296">
        <v>3983.4699999999993</v>
      </c>
      <c r="M25" s="296">
        <v>4414.5300000000007</v>
      </c>
      <c r="N25" s="299">
        <f t="shared" si="2"/>
        <v>44070.619999999995</v>
      </c>
    </row>
    <row r="26" spans="1:14" ht="20.100000000000001" customHeight="1" x14ac:dyDescent="0.25">
      <c r="A26" s="115" t="s">
        <v>163</v>
      </c>
      <c r="B26" s="302">
        <v>1319.97</v>
      </c>
      <c r="C26" s="302">
        <v>1489.5399999999997</v>
      </c>
      <c r="D26" s="302">
        <v>1153.4100000000001</v>
      </c>
      <c r="E26" s="302">
        <v>1079.44</v>
      </c>
      <c r="F26" s="302">
        <v>1095.29</v>
      </c>
      <c r="G26" s="302">
        <v>896.09</v>
      </c>
      <c r="H26" s="302">
        <v>846.62999999999988</v>
      </c>
      <c r="I26" s="302">
        <v>831.89</v>
      </c>
      <c r="J26" s="302">
        <v>868.60999999999979</v>
      </c>
      <c r="K26" s="302">
        <v>890.84000000000015</v>
      </c>
      <c r="L26" s="296">
        <v>929.55</v>
      </c>
      <c r="M26" s="296">
        <v>1023.1</v>
      </c>
      <c r="N26" s="299">
        <f t="shared" si="2"/>
        <v>12424.36</v>
      </c>
    </row>
    <row r="27" spans="1:14" ht="20.100000000000001" customHeight="1" x14ac:dyDescent="0.25">
      <c r="A27" s="115" t="s">
        <v>184</v>
      </c>
      <c r="B27" s="302">
        <v>16</v>
      </c>
      <c r="C27" s="302">
        <v>16</v>
      </c>
      <c r="D27" s="302">
        <v>5</v>
      </c>
      <c r="E27" s="302">
        <v>0</v>
      </c>
      <c r="F27" s="302">
        <v>4</v>
      </c>
      <c r="G27" s="302">
        <v>0</v>
      </c>
      <c r="H27" s="302">
        <v>0</v>
      </c>
      <c r="I27" s="302">
        <v>0</v>
      </c>
      <c r="J27" s="302">
        <v>5</v>
      </c>
      <c r="K27" s="302">
        <v>0</v>
      </c>
      <c r="L27" s="296">
        <v>10</v>
      </c>
      <c r="M27" s="296">
        <v>0</v>
      </c>
      <c r="N27" s="299">
        <f t="shared" si="2"/>
        <v>56</v>
      </c>
    </row>
    <row r="28" spans="1:14" ht="20.100000000000001" customHeight="1" x14ac:dyDescent="0.25">
      <c r="A28" s="115" t="s">
        <v>164</v>
      </c>
      <c r="B28" s="302">
        <v>20</v>
      </c>
      <c r="C28" s="302">
        <v>20</v>
      </c>
      <c r="D28" s="302">
        <v>0</v>
      </c>
      <c r="E28" s="302">
        <v>0</v>
      </c>
      <c r="F28" s="302">
        <v>0</v>
      </c>
      <c r="G28" s="302">
        <v>0</v>
      </c>
      <c r="H28" s="302">
        <v>15</v>
      </c>
      <c r="I28" s="302">
        <v>0</v>
      </c>
      <c r="J28" s="302">
        <v>0</v>
      </c>
      <c r="K28" s="302">
        <v>0</v>
      </c>
      <c r="L28" s="296">
        <v>0</v>
      </c>
      <c r="M28" s="296">
        <v>0</v>
      </c>
      <c r="N28" s="299">
        <f t="shared" si="2"/>
        <v>55</v>
      </c>
    </row>
    <row r="29" spans="1:14" ht="20.100000000000001" customHeight="1" x14ac:dyDescent="0.25">
      <c r="A29" s="115" t="s">
        <v>165</v>
      </c>
      <c r="B29" s="302">
        <v>5.8100000000000005</v>
      </c>
      <c r="C29" s="302">
        <v>13.79</v>
      </c>
      <c r="D29" s="302">
        <v>106.24</v>
      </c>
      <c r="E29" s="302">
        <v>210.44</v>
      </c>
      <c r="F29" s="302">
        <v>439.25</v>
      </c>
      <c r="G29" s="302">
        <v>595.65</v>
      </c>
      <c r="H29" s="302">
        <v>565.35</v>
      </c>
      <c r="I29" s="302">
        <v>395.26</v>
      </c>
      <c r="J29" s="302">
        <v>292.8</v>
      </c>
      <c r="K29" s="302">
        <v>185.98000000000002</v>
      </c>
      <c r="L29" s="296">
        <v>40.61</v>
      </c>
      <c r="M29" s="296">
        <v>23.62</v>
      </c>
      <c r="N29" s="299">
        <f t="shared" si="2"/>
        <v>2874.8</v>
      </c>
    </row>
    <row r="30" spans="1:14" ht="20.100000000000001" customHeight="1" x14ac:dyDescent="0.25">
      <c r="A30" s="115" t="s">
        <v>166</v>
      </c>
      <c r="B30" s="302">
        <v>111.92</v>
      </c>
      <c r="C30" s="302">
        <v>165.84</v>
      </c>
      <c r="D30" s="302">
        <v>167.20999999999998</v>
      </c>
      <c r="E30" s="302">
        <v>139.27000000000001</v>
      </c>
      <c r="F30" s="302">
        <v>82.49</v>
      </c>
      <c r="G30" s="302">
        <v>167.62</v>
      </c>
      <c r="H30" s="302">
        <v>138.70000000000002</v>
      </c>
      <c r="I30" s="302">
        <v>194.8</v>
      </c>
      <c r="J30" s="302">
        <v>194.98</v>
      </c>
      <c r="K30" s="302">
        <v>166.01999999999998</v>
      </c>
      <c r="L30" s="296">
        <v>167.63</v>
      </c>
      <c r="M30" s="296">
        <v>166.01</v>
      </c>
      <c r="N30" s="299">
        <f t="shared" si="2"/>
        <v>1862.49</v>
      </c>
    </row>
    <row r="31" spans="1:14" ht="20.100000000000001" customHeight="1" x14ac:dyDescent="0.25">
      <c r="A31" s="115" t="s">
        <v>167</v>
      </c>
      <c r="B31" s="302">
        <v>239.7</v>
      </c>
      <c r="C31" s="302">
        <v>106.9</v>
      </c>
      <c r="D31" s="302">
        <v>213.64</v>
      </c>
      <c r="E31" s="302">
        <v>373.97</v>
      </c>
      <c r="F31" s="302">
        <v>347.43</v>
      </c>
      <c r="G31" s="302">
        <v>240.51</v>
      </c>
      <c r="H31" s="302">
        <v>213.88</v>
      </c>
      <c r="I31" s="302">
        <v>213.83</v>
      </c>
      <c r="J31" s="302">
        <v>427.98</v>
      </c>
      <c r="K31" s="302">
        <v>646.44000000000005</v>
      </c>
      <c r="L31" s="296">
        <v>487.49</v>
      </c>
      <c r="M31" s="296">
        <v>374.21</v>
      </c>
      <c r="N31" s="299">
        <f t="shared" si="2"/>
        <v>3885.9800000000005</v>
      </c>
    </row>
    <row r="32" spans="1:14" ht="20.100000000000001" customHeight="1" x14ac:dyDescent="0.25">
      <c r="A32" s="115" t="s">
        <v>168</v>
      </c>
      <c r="B32" s="302">
        <v>2067.87</v>
      </c>
      <c r="C32" s="302">
        <v>2805.2200000000003</v>
      </c>
      <c r="D32" s="302">
        <v>3583.53</v>
      </c>
      <c r="E32" s="302">
        <v>3214.8199999999997</v>
      </c>
      <c r="F32" s="302">
        <v>3536.53</v>
      </c>
      <c r="G32" s="302">
        <v>3620.1800000000003</v>
      </c>
      <c r="H32" s="302">
        <v>2589.5</v>
      </c>
      <c r="I32" s="302">
        <v>4083.18</v>
      </c>
      <c r="J32" s="302">
        <v>3183.01</v>
      </c>
      <c r="K32" s="302">
        <v>3145.44</v>
      </c>
      <c r="L32" s="296">
        <v>4181.93</v>
      </c>
      <c r="M32" s="296">
        <v>3783.96</v>
      </c>
      <c r="N32" s="299">
        <f t="shared" si="2"/>
        <v>39795.170000000006</v>
      </c>
    </row>
    <row r="33" spans="1:14" ht="20.100000000000001" customHeight="1" x14ac:dyDescent="0.25">
      <c r="A33" s="115" t="s">
        <v>169</v>
      </c>
      <c r="B33" s="302">
        <v>10274.609999999999</v>
      </c>
      <c r="C33" s="302">
        <v>9861.08</v>
      </c>
      <c r="D33" s="302">
        <v>9610.74</v>
      </c>
      <c r="E33" s="302">
        <v>8820.1699999999983</v>
      </c>
      <c r="F33" s="302">
        <v>8327.0399999999991</v>
      </c>
      <c r="G33" s="302">
        <v>7954.75</v>
      </c>
      <c r="H33" s="302">
        <v>7819.88</v>
      </c>
      <c r="I33" s="302">
        <v>7693.61</v>
      </c>
      <c r="J33" s="302">
        <v>7654.8099999999995</v>
      </c>
      <c r="K33" s="302">
        <v>8615.7899999999991</v>
      </c>
      <c r="L33" s="296">
        <v>8445.15</v>
      </c>
      <c r="M33" s="296">
        <v>8939.68</v>
      </c>
      <c r="N33" s="299">
        <f t="shared" si="2"/>
        <v>104017.30999999997</v>
      </c>
    </row>
    <row r="34" spans="1:14" ht="20.100000000000001" customHeight="1" x14ac:dyDescent="0.25">
      <c r="A34" s="115" t="s">
        <v>304</v>
      </c>
      <c r="B34" s="302">
        <v>9586.89</v>
      </c>
      <c r="C34" s="302">
        <v>9390.5499999999993</v>
      </c>
      <c r="D34" s="302">
        <v>8835.8700000000008</v>
      </c>
      <c r="E34" s="302">
        <v>8480.44</v>
      </c>
      <c r="F34" s="302">
        <v>8218.48</v>
      </c>
      <c r="G34" s="302">
        <v>8376.0499999999993</v>
      </c>
      <c r="H34" s="302">
        <v>8095.93</v>
      </c>
      <c r="I34" s="302">
        <v>8303.8700000000008</v>
      </c>
      <c r="J34" s="302">
        <v>7856.27</v>
      </c>
      <c r="K34" s="302">
        <v>8515.27</v>
      </c>
      <c r="L34" s="296">
        <v>8623.6899999999987</v>
      </c>
      <c r="M34" s="296">
        <v>8675.9600000000009</v>
      </c>
      <c r="N34" s="299">
        <f t="shared" si="2"/>
        <v>102959.27000000002</v>
      </c>
    </row>
    <row r="35" spans="1:14" ht="20.100000000000001" customHeight="1" x14ac:dyDescent="0.25">
      <c r="A35" s="115" t="s">
        <v>305</v>
      </c>
      <c r="B35" s="302">
        <v>0</v>
      </c>
      <c r="C35" s="302">
        <v>0</v>
      </c>
      <c r="D35" s="302">
        <v>0</v>
      </c>
      <c r="E35" s="302">
        <v>0</v>
      </c>
      <c r="F35" s="302">
        <v>0</v>
      </c>
      <c r="G35" s="302">
        <v>0</v>
      </c>
      <c r="H35" s="302">
        <v>0</v>
      </c>
      <c r="I35" s="302">
        <v>0</v>
      </c>
      <c r="J35" s="302">
        <v>0</v>
      </c>
      <c r="K35" s="302">
        <v>0</v>
      </c>
      <c r="L35" s="302">
        <v>0</v>
      </c>
      <c r="M35" s="302">
        <v>0</v>
      </c>
      <c r="N35" s="299">
        <f t="shared" si="2"/>
        <v>0</v>
      </c>
    </row>
    <row r="36" spans="1:14" ht="20.100000000000001" customHeight="1" x14ac:dyDescent="0.25">
      <c r="A36" s="115" t="s">
        <v>175</v>
      </c>
      <c r="B36" s="302">
        <v>0</v>
      </c>
      <c r="C36" s="302">
        <v>0</v>
      </c>
      <c r="D36" s="302">
        <v>0</v>
      </c>
      <c r="E36" s="302">
        <v>0</v>
      </c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299">
        <f t="shared" si="2"/>
        <v>0</v>
      </c>
    </row>
    <row r="37" spans="1:14" ht="15" x14ac:dyDescent="0.25">
      <c r="A37" s="115" t="s">
        <v>387</v>
      </c>
      <c r="B37" s="302">
        <v>0</v>
      </c>
      <c r="C37" s="302">
        <v>0</v>
      </c>
      <c r="D37" s="302">
        <v>0</v>
      </c>
      <c r="E37" s="302">
        <v>0</v>
      </c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299">
        <f t="shared" si="2"/>
        <v>0</v>
      </c>
    </row>
    <row r="38" spans="1:14" ht="15" x14ac:dyDescent="0.25">
      <c r="A38" s="200" t="s">
        <v>15</v>
      </c>
      <c r="B38" s="304">
        <f t="shared" ref="B38:M38" si="3">SUM(B24:B37)</f>
        <v>33870.689999999995</v>
      </c>
      <c r="C38" s="304">
        <f t="shared" si="3"/>
        <v>34893.86</v>
      </c>
      <c r="D38" s="304">
        <f t="shared" si="3"/>
        <v>32384.720000000001</v>
      </c>
      <c r="E38" s="304">
        <f t="shared" si="3"/>
        <v>30483.760000000002</v>
      </c>
      <c r="F38" s="304">
        <f t="shared" si="3"/>
        <v>30043.139999999996</v>
      </c>
      <c r="G38" s="304">
        <f t="shared" si="3"/>
        <v>29732.079999999998</v>
      </c>
      <c r="H38" s="304">
        <f t="shared" si="3"/>
        <v>28405.43</v>
      </c>
      <c r="I38" s="304">
        <f t="shared" si="3"/>
        <v>30118.400000000001</v>
      </c>
      <c r="J38" s="304">
        <f t="shared" si="3"/>
        <v>28885.85</v>
      </c>
      <c r="K38" s="304">
        <f t="shared" si="3"/>
        <v>30978.34</v>
      </c>
      <c r="L38" s="304">
        <f t="shared" si="3"/>
        <v>31686.309999999994</v>
      </c>
      <c r="M38" s="304">
        <f t="shared" si="3"/>
        <v>32662.9</v>
      </c>
      <c r="N38" s="299">
        <f t="shared" si="2"/>
        <v>374145.48</v>
      </c>
    </row>
  </sheetData>
  <pageMargins left="0.7" right="0.7" top="0.75" bottom="0.75" header="0.3" footer="0.3"/>
  <pageSetup paperSize="14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pageSetUpPr fitToPage="1"/>
  </sheetPr>
  <dimension ref="A1:N37"/>
  <sheetViews>
    <sheetView topLeftCell="A9" zoomScale="89" zoomScaleNormal="89" workbookViewId="0">
      <selection activeCell="A77" sqref="A77"/>
    </sheetView>
  </sheetViews>
  <sheetFormatPr baseColWidth="10" defaultColWidth="11.42578125" defaultRowHeight="13.5" x14ac:dyDescent="0.25"/>
  <cols>
    <col min="1" max="1" width="32.42578125" style="8" customWidth="1"/>
    <col min="2" max="2" width="12.140625" style="8" customWidth="1"/>
    <col min="3" max="3" width="12" style="8" customWidth="1"/>
    <col min="4" max="4" width="12.7109375" style="8" customWidth="1"/>
    <col min="5" max="5" width="12.57031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4" style="8" customWidth="1"/>
    <col min="15" max="16384" width="11.42578125" style="8"/>
  </cols>
  <sheetData>
    <row r="1" spans="1:14" x14ac:dyDescent="0.25">
      <c r="A1" s="12" t="s">
        <v>494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12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0.100000000000001" customHeight="1" x14ac:dyDescent="0.25">
      <c r="A3" s="113" t="s">
        <v>200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20.100000000000001" customHeight="1" x14ac:dyDescent="0.25">
      <c r="A4" s="37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161</v>
      </c>
      <c r="B5" s="306">
        <v>15506.830000000002</v>
      </c>
      <c r="C5" s="306">
        <v>15367.830000000005</v>
      </c>
      <c r="D5" s="306">
        <v>14230.189999999997</v>
      </c>
      <c r="E5" s="306">
        <v>13192.829999999998</v>
      </c>
      <c r="F5" s="306">
        <v>12882.74</v>
      </c>
      <c r="G5" s="306">
        <v>12186.540000000005</v>
      </c>
      <c r="H5" s="306">
        <v>12306.85</v>
      </c>
      <c r="I5" s="306">
        <v>12814.89</v>
      </c>
      <c r="J5" s="306">
        <v>12329.24</v>
      </c>
      <c r="K5" s="306">
        <v>13210.849999999997</v>
      </c>
      <c r="L5" s="307">
        <v>13165.93</v>
      </c>
      <c r="M5" s="307">
        <v>13879.550000000001</v>
      </c>
      <c r="N5" s="295">
        <f t="shared" ref="N5:N19" si="0">SUM(B5:M5)</f>
        <v>161074.27000000002</v>
      </c>
    </row>
    <row r="6" spans="1:14" ht="20.100000000000001" customHeight="1" x14ac:dyDescent="0.25">
      <c r="A6" s="115" t="s">
        <v>162</v>
      </c>
      <c r="B6" s="306">
        <v>7729.67</v>
      </c>
      <c r="C6" s="306">
        <v>7720.4099999999989</v>
      </c>
      <c r="D6" s="306">
        <v>7684.7900000000009</v>
      </c>
      <c r="E6" s="306">
        <v>7316.95</v>
      </c>
      <c r="F6" s="306">
        <v>7713.92</v>
      </c>
      <c r="G6" s="306">
        <v>7460.2999999999993</v>
      </c>
      <c r="H6" s="306">
        <v>7716.26</v>
      </c>
      <c r="I6" s="306">
        <v>8173.56</v>
      </c>
      <c r="J6" s="306">
        <v>7914.9900000000007</v>
      </c>
      <c r="K6" s="306">
        <v>8480.4700000000012</v>
      </c>
      <c r="L6" s="307">
        <v>8491.3500000000022</v>
      </c>
      <c r="M6" s="307">
        <v>9151.5799999999963</v>
      </c>
      <c r="N6" s="295">
        <f t="shared" si="0"/>
        <v>95554.25</v>
      </c>
    </row>
    <row r="7" spans="1:14" ht="20.100000000000001" customHeight="1" x14ac:dyDescent="0.25">
      <c r="A7" s="115" t="s">
        <v>163</v>
      </c>
      <c r="B7" s="306">
        <v>3663.1700000000005</v>
      </c>
      <c r="C7" s="306">
        <v>3742.3799999999997</v>
      </c>
      <c r="D7" s="306">
        <v>3316.3799999999997</v>
      </c>
      <c r="E7" s="306">
        <v>3053.6700000000005</v>
      </c>
      <c r="F7" s="306">
        <v>3055.78</v>
      </c>
      <c r="G7" s="306">
        <v>2937.55</v>
      </c>
      <c r="H7" s="306">
        <v>2995.1100000000006</v>
      </c>
      <c r="I7" s="306">
        <v>3216.6700000000005</v>
      </c>
      <c r="J7" s="306">
        <v>3275</v>
      </c>
      <c r="K7" s="306">
        <v>3416.440000000001</v>
      </c>
      <c r="L7" s="307">
        <v>3423.0299999999997</v>
      </c>
      <c r="M7" s="307">
        <v>3740.4199999999996</v>
      </c>
      <c r="N7" s="295">
        <f t="shared" si="0"/>
        <v>39835.600000000006</v>
      </c>
    </row>
    <row r="8" spans="1:14" ht="20.100000000000001" customHeight="1" x14ac:dyDescent="0.25">
      <c r="A8" s="115" t="s">
        <v>184</v>
      </c>
      <c r="B8" s="306">
        <v>113.2</v>
      </c>
      <c r="C8" s="306">
        <v>118.77</v>
      </c>
      <c r="D8" s="306">
        <v>103.07</v>
      </c>
      <c r="E8" s="306">
        <v>86.35</v>
      </c>
      <c r="F8" s="306">
        <v>80.75</v>
      </c>
      <c r="G8" s="306">
        <v>76.16</v>
      </c>
      <c r="H8" s="306">
        <v>86.06</v>
      </c>
      <c r="I8" s="306">
        <v>80.16</v>
      </c>
      <c r="J8" s="306">
        <v>86.34</v>
      </c>
      <c r="K8" s="306">
        <v>76.12</v>
      </c>
      <c r="L8" s="307">
        <v>101.81</v>
      </c>
      <c r="M8" s="307">
        <v>104.3</v>
      </c>
      <c r="N8" s="295">
        <f t="shared" si="0"/>
        <v>1113.0899999999999</v>
      </c>
    </row>
    <row r="9" spans="1:14" ht="20.100000000000001" customHeight="1" x14ac:dyDescent="0.25">
      <c r="A9" s="115" t="s">
        <v>164</v>
      </c>
      <c r="B9" s="306">
        <v>3263.8599999999997</v>
      </c>
      <c r="C9" s="306">
        <v>2645.23</v>
      </c>
      <c r="D9" s="306">
        <v>2227.69</v>
      </c>
      <c r="E9" s="306">
        <v>2026.2</v>
      </c>
      <c r="F9" s="306">
        <v>2092.84</v>
      </c>
      <c r="G9" s="306">
        <v>1933.6</v>
      </c>
      <c r="H9" s="306">
        <v>2085.2800000000002</v>
      </c>
      <c r="I9" s="306">
        <v>1942.14</v>
      </c>
      <c r="J9" s="306">
        <v>2229.4499999999998</v>
      </c>
      <c r="K9" s="306">
        <v>2218.15</v>
      </c>
      <c r="L9" s="307">
        <v>2167.65</v>
      </c>
      <c r="M9" s="307">
        <v>2630.38</v>
      </c>
      <c r="N9" s="295">
        <f t="shared" si="0"/>
        <v>27462.470000000008</v>
      </c>
    </row>
    <row r="10" spans="1:14" ht="20.100000000000001" customHeight="1" x14ac:dyDescent="0.25">
      <c r="A10" s="115" t="s">
        <v>165</v>
      </c>
      <c r="B10" s="306">
        <v>80.419999999999973</v>
      </c>
      <c r="C10" s="306">
        <v>153.34999999999997</v>
      </c>
      <c r="D10" s="306">
        <v>374.93</v>
      </c>
      <c r="E10" s="306">
        <v>728.07999999999993</v>
      </c>
      <c r="F10" s="306">
        <v>1313.2900000000004</v>
      </c>
      <c r="G10" s="306">
        <v>1733.3399999999997</v>
      </c>
      <c r="H10" s="306">
        <v>1525.85</v>
      </c>
      <c r="I10" s="306">
        <v>1202.99</v>
      </c>
      <c r="J10" s="306">
        <v>927.42</v>
      </c>
      <c r="K10" s="306">
        <v>654.2199999999998</v>
      </c>
      <c r="L10" s="307">
        <v>208.56</v>
      </c>
      <c r="M10" s="307">
        <v>158.76999999999998</v>
      </c>
      <c r="N10" s="295">
        <f t="shared" si="0"/>
        <v>9061.2199999999993</v>
      </c>
    </row>
    <row r="11" spans="1:14" ht="20.100000000000001" customHeight="1" x14ac:dyDescent="0.25">
      <c r="A11" s="115" t="s">
        <v>166</v>
      </c>
      <c r="B11" s="306">
        <v>0</v>
      </c>
      <c r="C11" s="306">
        <v>8.9600000000000009</v>
      </c>
      <c r="D11" s="306">
        <v>8.77</v>
      </c>
      <c r="E11" s="306">
        <v>17.760000000000002</v>
      </c>
      <c r="F11" s="306">
        <v>17.84</v>
      </c>
      <c r="G11" s="306">
        <v>17.8</v>
      </c>
      <c r="H11" s="306">
        <v>17.95</v>
      </c>
      <c r="I11" s="306">
        <v>17.579999999999998</v>
      </c>
      <c r="J11" s="306">
        <v>18.28</v>
      </c>
      <c r="K11" s="306">
        <v>17.18</v>
      </c>
      <c r="L11" s="307">
        <v>8.9700000000000006</v>
      </c>
      <c r="M11" s="307">
        <v>8.91</v>
      </c>
      <c r="N11" s="295">
        <f t="shared" si="0"/>
        <v>160</v>
      </c>
    </row>
    <row r="12" spans="1:14" ht="20.100000000000001" customHeight="1" x14ac:dyDescent="0.25">
      <c r="A12" s="115" t="s">
        <v>167</v>
      </c>
      <c r="B12" s="306">
        <v>0</v>
      </c>
      <c r="C12" s="306">
        <v>0</v>
      </c>
      <c r="D12" s="306">
        <v>0</v>
      </c>
      <c r="E12" s="306">
        <v>0</v>
      </c>
      <c r="F12" s="306">
        <v>0</v>
      </c>
      <c r="G12" s="306">
        <v>0</v>
      </c>
      <c r="H12" s="306">
        <v>0</v>
      </c>
      <c r="I12" s="306">
        <v>0</v>
      </c>
      <c r="J12" s="306">
        <v>0</v>
      </c>
      <c r="K12" s="306">
        <v>327.90999999999997</v>
      </c>
      <c r="L12" s="307">
        <v>217</v>
      </c>
      <c r="M12" s="307">
        <v>0</v>
      </c>
      <c r="N12" s="295">
        <f t="shared" si="0"/>
        <v>544.91</v>
      </c>
    </row>
    <row r="13" spans="1:14" ht="20.100000000000001" customHeight="1" x14ac:dyDescent="0.25">
      <c r="A13" s="115" t="s">
        <v>168</v>
      </c>
      <c r="B13" s="306">
        <v>436.46999999999997</v>
      </c>
      <c r="C13" s="306">
        <v>382.40000000000003</v>
      </c>
      <c r="D13" s="306">
        <v>241.78000000000003</v>
      </c>
      <c r="E13" s="306">
        <v>213.76000000000002</v>
      </c>
      <c r="F13" s="306">
        <v>137.80000000000001</v>
      </c>
      <c r="G13" s="306">
        <v>55.26</v>
      </c>
      <c r="H13" s="306">
        <v>27.51</v>
      </c>
      <c r="I13" s="306">
        <v>0</v>
      </c>
      <c r="J13" s="306">
        <v>268.08000000000004</v>
      </c>
      <c r="K13" s="306">
        <v>0</v>
      </c>
      <c r="L13" s="307">
        <v>0</v>
      </c>
      <c r="M13" s="307">
        <v>160.94</v>
      </c>
      <c r="N13" s="295">
        <f t="shared" si="0"/>
        <v>1924</v>
      </c>
    </row>
    <row r="14" spans="1:14" ht="20.100000000000001" customHeight="1" x14ac:dyDescent="0.25">
      <c r="A14" s="115" t="s">
        <v>169</v>
      </c>
      <c r="B14" s="306">
        <v>23054.22</v>
      </c>
      <c r="C14" s="306">
        <v>22192.579999999994</v>
      </c>
      <c r="D14" s="306">
        <v>22608.029999999995</v>
      </c>
      <c r="E14" s="306">
        <v>21654.499999999996</v>
      </c>
      <c r="F14" s="306">
        <v>20312.890000000003</v>
      </c>
      <c r="G14" s="306">
        <v>19786.320000000003</v>
      </c>
      <c r="H14" s="306">
        <v>19528.68</v>
      </c>
      <c r="I14" s="306">
        <v>20264.28</v>
      </c>
      <c r="J14" s="306">
        <v>19970.89</v>
      </c>
      <c r="K14" s="306">
        <v>21996.909999999996</v>
      </c>
      <c r="L14" s="307">
        <v>21005.67</v>
      </c>
      <c r="M14" s="307">
        <v>21977.39</v>
      </c>
      <c r="N14" s="295">
        <f t="shared" si="0"/>
        <v>254352.36000000004</v>
      </c>
    </row>
    <row r="15" spans="1:14" ht="20.100000000000001" customHeight="1" x14ac:dyDescent="0.25">
      <c r="A15" s="115" t="s">
        <v>304</v>
      </c>
      <c r="B15" s="306">
        <v>44997.429999999986</v>
      </c>
      <c r="C15" s="306">
        <v>40574.54</v>
      </c>
      <c r="D15" s="306">
        <v>38782.49</v>
      </c>
      <c r="E15" s="306">
        <v>39114.929999999993</v>
      </c>
      <c r="F15" s="306">
        <v>37624.569999999992</v>
      </c>
      <c r="G15" s="306">
        <v>37946.94</v>
      </c>
      <c r="H15" s="306">
        <v>38919.69000000001</v>
      </c>
      <c r="I15" s="306">
        <v>38603.44000000001</v>
      </c>
      <c r="J15" s="306">
        <v>37408.119999999995</v>
      </c>
      <c r="K15" s="306">
        <v>40694.129999999997</v>
      </c>
      <c r="L15" s="307">
        <v>40101.239999999983</v>
      </c>
      <c r="M15" s="307">
        <v>43020.130000000012</v>
      </c>
      <c r="N15" s="295">
        <f t="shared" si="0"/>
        <v>477787.64999999997</v>
      </c>
    </row>
    <row r="16" spans="1:14" ht="20.100000000000001" customHeight="1" x14ac:dyDescent="0.25">
      <c r="A16" s="115" t="s">
        <v>305</v>
      </c>
      <c r="B16" s="306">
        <v>0</v>
      </c>
      <c r="C16" s="306">
        <v>0</v>
      </c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7">
        <v>0</v>
      </c>
      <c r="M16" s="307">
        <v>0</v>
      </c>
      <c r="N16" s="295">
        <f t="shared" si="0"/>
        <v>0</v>
      </c>
    </row>
    <row r="17" spans="1:14" ht="20.100000000000001" customHeight="1" x14ac:dyDescent="0.25">
      <c r="A17" s="115" t="s">
        <v>175</v>
      </c>
      <c r="B17" s="306">
        <v>0</v>
      </c>
      <c r="C17" s="306">
        <v>0</v>
      </c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7">
        <v>0</v>
      </c>
      <c r="M17" s="307">
        <v>0</v>
      </c>
      <c r="N17" s="295">
        <f t="shared" si="0"/>
        <v>0</v>
      </c>
    </row>
    <row r="18" spans="1:14" ht="20.100000000000001" customHeight="1" x14ac:dyDescent="0.25">
      <c r="A18" s="115" t="s">
        <v>387</v>
      </c>
      <c r="B18" s="306">
        <v>0</v>
      </c>
      <c r="C18" s="306">
        <v>0</v>
      </c>
      <c r="D18" s="306">
        <v>0</v>
      </c>
      <c r="E18" s="306">
        <v>0</v>
      </c>
      <c r="F18" s="306">
        <v>0</v>
      </c>
      <c r="G18" s="306">
        <v>0</v>
      </c>
      <c r="H18" s="306">
        <v>0</v>
      </c>
      <c r="I18" s="306">
        <v>0</v>
      </c>
      <c r="J18" s="306">
        <v>0</v>
      </c>
      <c r="K18" s="306">
        <v>0</v>
      </c>
      <c r="L18" s="307">
        <v>0</v>
      </c>
      <c r="M18" s="307">
        <v>0</v>
      </c>
      <c r="N18" s="295">
        <f t="shared" si="0"/>
        <v>0</v>
      </c>
    </row>
    <row r="19" spans="1:14" ht="20.100000000000001" customHeight="1" x14ac:dyDescent="0.25">
      <c r="A19" s="200" t="s">
        <v>15</v>
      </c>
      <c r="B19" s="308">
        <f t="shared" ref="B19:M19" si="1">SUM(B5:B18)</f>
        <v>98845.26999999999</v>
      </c>
      <c r="C19" s="308">
        <f t="shared" si="1"/>
        <v>92906.450000000012</v>
      </c>
      <c r="D19" s="308">
        <f t="shared" si="1"/>
        <v>89578.12</v>
      </c>
      <c r="E19" s="308">
        <f t="shared" si="1"/>
        <v>87405.029999999984</v>
      </c>
      <c r="F19" s="308">
        <f t="shared" si="1"/>
        <v>85232.42</v>
      </c>
      <c r="G19" s="308">
        <f t="shared" si="1"/>
        <v>84133.81</v>
      </c>
      <c r="H19" s="308">
        <f t="shared" si="1"/>
        <v>85209.24000000002</v>
      </c>
      <c r="I19" s="308">
        <f t="shared" si="1"/>
        <v>86315.710000000021</v>
      </c>
      <c r="J19" s="308">
        <f t="shared" si="1"/>
        <v>84427.81</v>
      </c>
      <c r="K19" s="308">
        <f t="shared" si="1"/>
        <v>91092.38</v>
      </c>
      <c r="L19" s="308">
        <f t="shared" si="1"/>
        <v>88891.209999999992</v>
      </c>
      <c r="M19" s="308">
        <f t="shared" si="1"/>
        <v>94832.37</v>
      </c>
      <c r="N19" s="295">
        <f t="shared" si="0"/>
        <v>1068869.8199999998</v>
      </c>
    </row>
    <row r="20" spans="1:14" ht="20.100000000000001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ht="20.100000000000001" customHeight="1" x14ac:dyDescent="0.25">
      <c r="A21" s="113" t="s">
        <v>201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  <row r="22" spans="1:14" ht="20.100000000000001" customHeight="1" x14ac:dyDescent="0.25">
      <c r="A22" s="37" t="s">
        <v>101</v>
      </c>
      <c r="B22" s="37" t="s">
        <v>2</v>
      </c>
      <c r="C22" s="37" t="s">
        <v>3</v>
      </c>
      <c r="D22" s="37" t="s">
        <v>4</v>
      </c>
      <c r="E22" s="37" t="s">
        <v>5</v>
      </c>
      <c r="F22" s="37" t="s">
        <v>6</v>
      </c>
      <c r="G22" s="37" t="s">
        <v>7</v>
      </c>
      <c r="H22" s="37" t="s">
        <v>8</v>
      </c>
      <c r="I22" s="37" t="s">
        <v>9</v>
      </c>
      <c r="J22" s="37" t="s">
        <v>10</v>
      </c>
      <c r="K22" s="37" t="s">
        <v>11</v>
      </c>
      <c r="L22" s="37" t="s">
        <v>12</v>
      </c>
      <c r="M22" s="37" t="s">
        <v>13</v>
      </c>
      <c r="N22" s="37" t="s">
        <v>22</v>
      </c>
    </row>
    <row r="23" spans="1:14" ht="20.100000000000001" customHeight="1" x14ac:dyDescent="0.25">
      <c r="A23" s="115" t="s">
        <v>161</v>
      </c>
      <c r="B23" s="306">
        <v>2288.59</v>
      </c>
      <c r="C23" s="306">
        <v>2122.12</v>
      </c>
      <c r="D23" s="306">
        <v>2095.7399999999998</v>
      </c>
      <c r="E23" s="306">
        <v>1886.9400000000003</v>
      </c>
      <c r="F23" s="306">
        <v>1715.84</v>
      </c>
      <c r="G23" s="306">
        <v>1665.5800000000002</v>
      </c>
      <c r="H23" s="306">
        <v>1525.06</v>
      </c>
      <c r="I23" s="306">
        <v>1682.7599999999998</v>
      </c>
      <c r="J23" s="306">
        <v>1632.21</v>
      </c>
      <c r="K23" s="306">
        <v>1801.59</v>
      </c>
      <c r="L23" s="309">
        <v>1898.24</v>
      </c>
      <c r="M23" s="309">
        <v>2010.32</v>
      </c>
      <c r="N23" s="297">
        <f t="shared" ref="N23:N37" si="2">SUM(B23:M23)</f>
        <v>22324.99</v>
      </c>
    </row>
    <row r="24" spans="1:14" ht="20.100000000000001" customHeight="1" x14ac:dyDescent="0.25">
      <c r="A24" s="115" t="s">
        <v>162</v>
      </c>
      <c r="B24" s="306">
        <v>858.43</v>
      </c>
      <c r="C24" s="306">
        <v>807.44999999999993</v>
      </c>
      <c r="D24" s="306">
        <v>779.04000000000008</v>
      </c>
      <c r="E24" s="306">
        <v>677.03000000000009</v>
      </c>
      <c r="F24" s="306">
        <v>641</v>
      </c>
      <c r="G24" s="306">
        <v>606.22</v>
      </c>
      <c r="H24" s="306">
        <v>617.21</v>
      </c>
      <c r="I24" s="306">
        <v>755.72</v>
      </c>
      <c r="J24" s="306">
        <v>780.24</v>
      </c>
      <c r="K24" s="306">
        <v>852.21999999999991</v>
      </c>
      <c r="L24" s="309">
        <v>958.54999999999984</v>
      </c>
      <c r="M24" s="309">
        <v>1012.58</v>
      </c>
      <c r="N24" s="297">
        <f t="shared" si="2"/>
        <v>9345.69</v>
      </c>
    </row>
    <row r="25" spans="1:14" ht="20.100000000000001" customHeight="1" x14ac:dyDescent="0.25">
      <c r="A25" s="115" t="s">
        <v>163</v>
      </c>
      <c r="B25" s="306">
        <v>427.96000000000004</v>
      </c>
      <c r="C25" s="306">
        <v>378.75999999999993</v>
      </c>
      <c r="D25" s="306">
        <v>429.77000000000004</v>
      </c>
      <c r="E25" s="306">
        <v>331.73</v>
      </c>
      <c r="F25" s="306">
        <v>302.27</v>
      </c>
      <c r="G25" s="306">
        <v>281.45000000000005</v>
      </c>
      <c r="H25" s="306">
        <v>242.58999999999997</v>
      </c>
      <c r="I25" s="306">
        <v>276.77999999999997</v>
      </c>
      <c r="J25" s="306">
        <v>258.01</v>
      </c>
      <c r="K25" s="306">
        <v>303.27000000000004</v>
      </c>
      <c r="L25" s="309">
        <v>334.64000000000004</v>
      </c>
      <c r="M25" s="309">
        <v>360.70000000000005</v>
      </c>
      <c r="N25" s="297">
        <f t="shared" si="2"/>
        <v>3927.9300000000003</v>
      </c>
    </row>
    <row r="26" spans="1:14" ht="20.100000000000001" customHeight="1" x14ac:dyDescent="0.25">
      <c r="A26" s="115" t="s">
        <v>184</v>
      </c>
      <c r="B26" s="306">
        <v>18</v>
      </c>
      <c r="C26" s="306">
        <v>0</v>
      </c>
      <c r="D26" s="306">
        <v>19.21</v>
      </c>
      <c r="E26" s="306">
        <v>19.21</v>
      </c>
      <c r="F26" s="306">
        <v>0</v>
      </c>
      <c r="G26" s="306">
        <v>18.14</v>
      </c>
      <c r="H26" s="306">
        <v>0</v>
      </c>
      <c r="I26" s="306">
        <v>0</v>
      </c>
      <c r="J26" s="306">
        <v>0</v>
      </c>
      <c r="K26" s="306">
        <v>20.440000000000001</v>
      </c>
      <c r="L26" s="309">
        <v>0</v>
      </c>
      <c r="M26" s="309">
        <v>18.329999999999998</v>
      </c>
      <c r="N26" s="297">
        <f t="shared" si="2"/>
        <v>113.33</v>
      </c>
    </row>
    <row r="27" spans="1:14" ht="20.100000000000001" customHeight="1" x14ac:dyDescent="0.25">
      <c r="A27" s="115" t="s">
        <v>164</v>
      </c>
      <c r="B27" s="306">
        <v>213.94</v>
      </c>
      <c r="C27" s="306">
        <v>209.03</v>
      </c>
      <c r="D27" s="306">
        <v>170.79</v>
      </c>
      <c r="E27" s="306">
        <v>170.8</v>
      </c>
      <c r="F27" s="306">
        <v>183.72</v>
      </c>
      <c r="G27" s="306">
        <v>203.3</v>
      </c>
      <c r="H27" s="306">
        <v>186.72</v>
      </c>
      <c r="I27" s="306">
        <v>152.38</v>
      </c>
      <c r="J27" s="306">
        <v>181.03</v>
      </c>
      <c r="K27" s="306">
        <v>247.96</v>
      </c>
      <c r="L27" s="309">
        <v>224.08</v>
      </c>
      <c r="M27" s="309">
        <v>261.58</v>
      </c>
      <c r="N27" s="297">
        <f t="shared" si="2"/>
        <v>2405.33</v>
      </c>
    </row>
    <row r="28" spans="1:14" ht="20.100000000000001" customHeight="1" x14ac:dyDescent="0.25">
      <c r="A28" s="115" t="s">
        <v>165</v>
      </c>
      <c r="B28" s="306">
        <v>58.66</v>
      </c>
      <c r="C28" s="306">
        <v>117.60000000000002</v>
      </c>
      <c r="D28" s="306">
        <v>221.04000000000002</v>
      </c>
      <c r="E28" s="306">
        <v>298.66000000000003</v>
      </c>
      <c r="F28" s="306">
        <v>470.22</v>
      </c>
      <c r="G28" s="306">
        <v>571.42000000000007</v>
      </c>
      <c r="H28" s="306">
        <v>571.70000000000005</v>
      </c>
      <c r="I28" s="306">
        <v>447.8</v>
      </c>
      <c r="J28" s="306">
        <v>355.88999999999993</v>
      </c>
      <c r="K28" s="306">
        <v>309.39000000000004</v>
      </c>
      <c r="L28" s="309">
        <v>103.17000000000002</v>
      </c>
      <c r="M28" s="309">
        <v>114.77000000000001</v>
      </c>
      <c r="N28" s="297">
        <f t="shared" si="2"/>
        <v>3640.32</v>
      </c>
    </row>
    <row r="29" spans="1:14" ht="20.100000000000001" customHeight="1" x14ac:dyDescent="0.25">
      <c r="A29" s="115" t="s">
        <v>166</v>
      </c>
      <c r="B29" s="306">
        <v>0</v>
      </c>
      <c r="C29" s="306">
        <v>0</v>
      </c>
      <c r="D29" s="306">
        <v>0</v>
      </c>
      <c r="E29" s="306">
        <v>0</v>
      </c>
      <c r="F29" s="306">
        <v>0</v>
      </c>
      <c r="G29" s="306">
        <v>0</v>
      </c>
      <c r="H29" s="306">
        <v>0</v>
      </c>
      <c r="I29" s="306">
        <v>0</v>
      </c>
      <c r="J29" s="306">
        <v>0</v>
      </c>
      <c r="K29" s="306">
        <v>0</v>
      </c>
      <c r="L29" s="309">
        <v>0</v>
      </c>
      <c r="M29" s="309">
        <v>0</v>
      </c>
      <c r="N29" s="297">
        <f t="shared" si="2"/>
        <v>0</v>
      </c>
    </row>
    <row r="30" spans="1:14" ht="20.100000000000001" customHeight="1" x14ac:dyDescent="0.25">
      <c r="A30" s="115" t="s">
        <v>167</v>
      </c>
      <c r="B30" s="306">
        <v>0</v>
      </c>
      <c r="C30" s="306">
        <v>0</v>
      </c>
      <c r="D30" s="306">
        <v>0</v>
      </c>
      <c r="E30" s="306">
        <v>0</v>
      </c>
      <c r="F30" s="306">
        <v>0</v>
      </c>
      <c r="G30" s="306">
        <v>0</v>
      </c>
      <c r="H30" s="306">
        <v>0</v>
      </c>
      <c r="I30" s="306">
        <v>0</v>
      </c>
      <c r="J30" s="306">
        <v>0</v>
      </c>
      <c r="K30" s="306">
        <v>0</v>
      </c>
      <c r="L30" s="309">
        <v>0</v>
      </c>
      <c r="M30" s="309">
        <v>0</v>
      </c>
      <c r="N30" s="297">
        <f t="shared" si="2"/>
        <v>0</v>
      </c>
    </row>
    <row r="31" spans="1:14" ht="20.100000000000001" customHeight="1" x14ac:dyDescent="0.25">
      <c r="A31" s="115" t="s">
        <v>168</v>
      </c>
      <c r="B31" s="306">
        <v>0</v>
      </c>
      <c r="C31" s="306">
        <v>0</v>
      </c>
      <c r="D31" s="306">
        <v>0</v>
      </c>
      <c r="E31" s="306">
        <v>0</v>
      </c>
      <c r="F31" s="306">
        <v>0</v>
      </c>
      <c r="G31" s="306">
        <v>0</v>
      </c>
      <c r="H31" s="306">
        <v>0</v>
      </c>
      <c r="I31" s="306">
        <v>0</v>
      </c>
      <c r="J31" s="306">
        <v>0</v>
      </c>
      <c r="K31" s="306">
        <v>0</v>
      </c>
      <c r="L31" s="309">
        <v>0</v>
      </c>
      <c r="M31" s="309">
        <v>0</v>
      </c>
      <c r="N31" s="297">
        <f t="shared" si="2"/>
        <v>0</v>
      </c>
    </row>
    <row r="32" spans="1:14" ht="20.100000000000001" customHeight="1" x14ac:dyDescent="0.25">
      <c r="A32" s="115" t="s">
        <v>169</v>
      </c>
      <c r="B32" s="306">
        <v>3481.33</v>
      </c>
      <c r="C32" s="306">
        <v>3302.8500000000004</v>
      </c>
      <c r="D32" s="306">
        <v>3388.6400000000003</v>
      </c>
      <c r="E32" s="306">
        <v>3127.8900000000003</v>
      </c>
      <c r="F32" s="306">
        <v>3118.81</v>
      </c>
      <c r="G32" s="306">
        <v>2879.1300000000006</v>
      </c>
      <c r="H32" s="306">
        <v>2884.19</v>
      </c>
      <c r="I32" s="306">
        <v>3032.48</v>
      </c>
      <c r="J32" s="306">
        <v>3072.4300000000003</v>
      </c>
      <c r="K32" s="306">
        <v>3546.4399999999996</v>
      </c>
      <c r="L32" s="309">
        <v>3443.26</v>
      </c>
      <c r="M32" s="309">
        <v>3492.8</v>
      </c>
      <c r="N32" s="297">
        <f t="shared" si="2"/>
        <v>38770.25</v>
      </c>
    </row>
    <row r="33" spans="1:14" ht="20.100000000000001" customHeight="1" x14ac:dyDescent="0.25">
      <c r="A33" s="115" t="s">
        <v>304</v>
      </c>
      <c r="B33" s="306">
        <v>9149.4500000000007</v>
      </c>
      <c r="C33" s="306">
        <v>9199.9499999999989</v>
      </c>
      <c r="D33" s="306">
        <v>9523.2200000000012</v>
      </c>
      <c r="E33" s="306">
        <v>10099.880000000001</v>
      </c>
      <c r="F33" s="306">
        <v>9528.0600000000013</v>
      </c>
      <c r="G33" s="306">
        <v>9152.3599999999988</v>
      </c>
      <c r="H33" s="306">
        <v>9431.09</v>
      </c>
      <c r="I33" s="306">
        <v>9460.9999999999982</v>
      </c>
      <c r="J33" s="306">
        <v>8963.01</v>
      </c>
      <c r="K33" s="306">
        <v>8723.0800000000017</v>
      </c>
      <c r="L33" s="309">
        <v>8361.5699999999979</v>
      </c>
      <c r="M33" s="309">
        <v>9965.4</v>
      </c>
      <c r="N33" s="297">
        <f t="shared" si="2"/>
        <v>111558.06999999998</v>
      </c>
    </row>
    <row r="34" spans="1:14" ht="20.100000000000001" customHeight="1" x14ac:dyDescent="0.25">
      <c r="A34" s="115" t="s">
        <v>305</v>
      </c>
      <c r="B34" s="306">
        <v>0</v>
      </c>
      <c r="C34" s="306">
        <v>0</v>
      </c>
      <c r="D34" s="306">
        <v>0</v>
      </c>
      <c r="E34" s="306">
        <v>0</v>
      </c>
      <c r="F34" s="306">
        <v>0</v>
      </c>
      <c r="G34" s="306">
        <v>0</v>
      </c>
      <c r="H34" s="306">
        <v>0</v>
      </c>
      <c r="I34" s="306">
        <v>0</v>
      </c>
      <c r="J34" s="306">
        <v>0</v>
      </c>
      <c r="K34" s="306">
        <v>0</v>
      </c>
      <c r="L34" s="307">
        <v>0</v>
      </c>
      <c r="M34" s="307">
        <v>0</v>
      </c>
      <c r="N34" s="297">
        <f t="shared" si="2"/>
        <v>0</v>
      </c>
    </row>
    <row r="35" spans="1:14" ht="20.100000000000001" customHeight="1" x14ac:dyDescent="0.25">
      <c r="A35" s="115" t="s">
        <v>175</v>
      </c>
      <c r="B35" s="306">
        <v>0</v>
      </c>
      <c r="C35" s="306">
        <v>0</v>
      </c>
      <c r="D35" s="306">
        <v>0</v>
      </c>
      <c r="E35" s="306">
        <v>0</v>
      </c>
      <c r="F35" s="306">
        <v>0</v>
      </c>
      <c r="G35" s="306">
        <v>0</v>
      </c>
      <c r="H35" s="306">
        <v>0</v>
      </c>
      <c r="I35" s="306">
        <v>0</v>
      </c>
      <c r="J35" s="306">
        <v>0</v>
      </c>
      <c r="K35" s="306">
        <v>0</v>
      </c>
      <c r="L35" s="307">
        <v>0</v>
      </c>
      <c r="M35" s="307">
        <v>0</v>
      </c>
      <c r="N35" s="297">
        <f t="shared" si="2"/>
        <v>0</v>
      </c>
    </row>
    <row r="36" spans="1:14" ht="16.5" x14ac:dyDescent="0.25">
      <c r="A36" s="115" t="s">
        <v>387</v>
      </c>
      <c r="B36" s="306">
        <v>0</v>
      </c>
      <c r="C36" s="306">
        <v>0</v>
      </c>
      <c r="D36" s="306">
        <v>0</v>
      </c>
      <c r="E36" s="306">
        <v>0</v>
      </c>
      <c r="F36" s="306">
        <v>0</v>
      </c>
      <c r="G36" s="306">
        <v>0</v>
      </c>
      <c r="H36" s="306">
        <v>0</v>
      </c>
      <c r="I36" s="306">
        <v>0</v>
      </c>
      <c r="J36" s="306">
        <v>0</v>
      </c>
      <c r="K36" s="306">
        <v>0</v>
      </c>
      <c r="L36" s="307">
        <v>0</v>
      </c>
      <c r="M36" s="307">
        <v>0</v>
      </c>
      <c r="N36" s="297">
        <f t="shared" si="2"/>
        <v>0</v>
      </c>
    </row>
    <row r="37" spans="1:14" ht="15" x14ac:dyDescent="0.25">
      <c r="A37" s="200" t="s">
        <v>15</v>
      </c>
      <c r="B37" s="310">
        <f t="shared" ref="B37:M37" si="3">SUM(B23:B36)</f>
        <v>16496.36</v>
      </c>
      <c r="C37" s="310">
        <f t="shared" si="3"/>
        <v>16137.759999999998</v>
      </c>
      <c r="D37" s="310">
        <f t="shared" si="3"/>
        <v>16627.45</v>
      </c>
      <c r="E37" s="310">
        <f t="shared" si="3"/>
        <v>16612.14</v>
      </c>
      <c r="F37" s="310">
        <f t="shared" si="3"/>
        <v>15959.920000000002</v>
      </c>
      <c r="G37" s="310">
        <f t="shared" si="3"/>
        <v>15377.599999999999</v>
      </c>
      <c r="H37" s="310">
        <f t="shared" si="3"/>
        <v>15458.56</v>
      </c>
      <c r="I37" s="310">
        <f t="shared" si="3"/>
        <v>15808.919999999998</v>
      </c>
      <c r="J37" s="310">
        <f t="shared" si="3"/>
        <v>15242.82</v>
      </c>
      <c r="K37" s="310">
        <f t="shared" si="3"/>
        <v>15804.390000000001</v>
      </c>
      <c r="L37" s="310">
        <f t="shared" si="3"/>
        <v>15323.509999999998</v>
      </c>
      <c r="M37" s="310">
        <f t="shared" si="3"/>
        <v>17236.48</v>
      </c>
      <c r="N37" s="297">
        <f t="shared" si="2"/>
        <v>192085.91</v>
      </c>
    </row>
  </sheetData>
  <pageMargins left="0.7" right="0.7" top="0.75" bottom="0.75" header="0.3" footer="0.3"/>
  <pageSetup paperSize="14" scale="7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>
    <pageSetUpPr fitToPage="1"/>
  </sheetPr>
  <dimension ref="A1:N37"/>
  <sheetViews>
    <sheetView topLeftCell="A11" zoomScale="91" zoomScaleNormal="91" workbookViewId="0">
      <selection activeCell="A77" sqref="A77"/>
    </sheetView>
  </sheetViews>
  <sheetFormatPr baseColWidth="10" defaultColWidth="11.42578125" defaultRowHeight="13.5" x14ac:dyDescent="0.25"/>
  <cols>
    <col min="1" max="1" width="36.42578125" style="8" customWidth="1"/>
    <col min="2" max="2" width="13.5703125" style="8" customWidth="1"/>
    <col min="3" max="3" width="12" style="8" customWidth="1"/>
    <col min="4" max="4" width="12.7109375" style="8" customWidth="1"/>
    <col min="5" max="5" width="11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4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4" x14ac:dyDescent="0.25">
      <c r="A1" s="20" t="s">
        <v>494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202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7" t="s">
        <v>101</v>
      </c>
      <c r="B4" s="37" t="s">
        <v>2</v>
      </c>
      <c r="C4" s="37" t="s">
        <v>3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7" t="s">
        <v>9</v>
      </c>
      <c r="J4" s="37" t="s">
        <v>10</v>
      </c>
      <c r="K4" s="37" t="s">
        <v>11</v>
      </c>
      <c r="L4" s="37" t="s">
        <v>12</v>
      </c>
      <c r="M4" s="37" t="s">
        <v>13</v>
      </c>
      <c r="N4" s="37" t="s">
        <v>22</v>
      </c>
    </row>
    <row r="5" spans="1:14" ht="20.100000000000001" customHeight="1" x14ac:dyDescent="0.25">
      <c r="A5" s="115" t="s">
        <v>161</v>
      </c>
      <c r="B5" s="306">
        <v>2941.66</v>
      </c>
      <c r="C5" s="306">
        <v>2624.35</v>
      </c>
      <c r="D5" s="306">
        <v>3016.89</v>
      </c>
      <c r="E5" s="306">
        <v>2907.25</v>
      </c>
      <c r="F5" s="306">
        <v>2825.2599999999998</v>
      </c>
      <c r="G5" s="306">
        <v>2592.0600000000004</v>
      </c>
      <c r="H5" s="306">
        <v>2655.1</v>
      </c>
      <c r="I5" s="306">
        <v>2824.4700000000003</v>
      </c>
      <c r="J5" s="306">
        <v>2784.4</v>
      </c>
      <c r="K5" s="306">
        <v>3032.46</v>
      </c>
      <c r="L5" s="309">
        <v>3081.16</v>
      </c>
      <c r="M5" s="309">
        <v>3353.38</v>
      </c>
      <c r="N5" s="311">
        <f t="shared" ref="N5:N19" si="0">SUM(B5:M5)</f>
        <v>34638.44</v>
      </c>
    </row>
    <row r="6" spans="1:14" ht="20.100000000000001" customHeight="1" x14ac:dyDescent="0.25">
      <c r="A6" s="115" t="s">
        <v>162</v>
      </c>
      <c r="B6" s="306">
        <v>732.04</v>
      </c>
      <c r="C6" s="306">
        <v>648.82999999999993</v>
      </c>
      <c r="D6" s="306">
        <v>754.64</v>
      </c>
      <c r="E6" s="306">
        <v>707.09999999999991</v>
      </c>
      <c r="F6" s="306">
        <v>695.09</v>
      </c>
      <c r="G6" s="306">
        <v>680.55</v>
      </c>
      <c r="H6" s="306">
        <v>678.59999999999991</v>
      </c>
      <c r="I6" s="306">
        <v>745.84</v>
      </c>
      <c r="J6" s="306">
        <v>735.76</v>
      </c>
      <c r="K6" s="306">
        <v>805.88</v>
      </c>
      <c r="L6" s="309">
        <v>798.83999999999992</v>
      </c>
      <c r="M6" s="309">
        <v>866.20999999999992</v>
      </c>
      <c r="N6" s="311">
        <f t="shared" si="0"/>
        <v>8849.380000000001</v>
      </c>
    </row>
    <row r="7" spans="1:14" ht="20.100000000000001" customHeight="1" x14ac:dyDescent="0.25">
      <c r="A7" s="115" t="s">
        <v>163</v>
      </c>
      <c r="B7" s="306">
        <v>444.31000000000006</v>
      </c>
      <c r="C7" s="306">
        <v>393.55000000000007</v>
      </c>
      <c r="D7" s="306">
        <v>477.73999999999995</v>
      </c>
      <c r="E7" s="306">
        <v>462.58</v>
      </c>
      <c r="F7" s="306">
        <v>388.15999999999997</v>
      </c>
      <c r="G7" s="306">
        <v>388.46999999999997</v>
      </c>
      <c r="H7" s="306">
        <v>374.71</v>
      </c>
      <c r="I7" s="306">
        <v>418.79999999999995</v>
      </c>
      <c r="J7" s="306">
        <v>404.96</v>
      </c>
      <c r="K7" s="306">
        <v>472.42</v>
      </c>
      <c r="L7" s="309">
        <v>507.53999999999991</v>
      </c>
      <c r="M7" s="309">
        <v>616.73</v>
      </c>
      <c r="N7" s="311">
        <f t="shared" si="0"/>
        <v>5349.9699999999993</v>
      </c>
    </row>
    <row r="8" spans="1:14" ht="20.100000000000001" customHeight="1" x14ac:dyDescent="0.25">
      <c r="A8" s="115" t="s">
        <v>184</v>
      </c>
      <c r="B8" s="306">
        <v>0</v>
      </c>
      <c r="C8" s="306">
        <v>0</v>
      </c>
      <c r="D8" s="306">
        <v>0</v>
      </c>
      <c r="E8" s="306">
        <v>0</v>
      </c>
      <c r="F8" s="306">
        <v>0</v>
      </c>
      <c r="G8" s="306">
        <v>0</v>
      </c>
      <c r="H8" s="306">
        <v>0</v>
      </c>
      <c r="I8" s="306">
        <v>0</v>
      </c>
      <c r="J8" s="306">
        <v>0</v>
      </c>
      <c r="K8" s="306">
        <v>0</v>
      </c>
      <c r="L8" s="309">
        <v>0</v>
      </c>
      <c r="M8" s="309">
        <v>0</v>
      </c>
      <c r="N8" s="311">
        <f t="shared" si="0"/>
        <v>0</v>
      </c>
    </row>
    <row r="9" spans="1:14" ht="20.100000000000001" customHeight="1" x14ac:dyDescent="0.25">
      <c r="A9" s="115" t="s">
        <v>164</v>
      </c>
      <c r="B9" s="306">
        <v>3750.29</v>
      </c>
      <c r="C9" s="306">
        <v>2807.9199999999996</v>
      </c>
      <c r="D9" s="306">
        <v>1852.74</v>
      </c>
      <c r="E9" s="306">
        <v>1173.03</v>
      </c>
      <c r="F9" s="306">
        <v>1056.81</v>
      </c>
      <c r="G9" s="306">
        <v>900.57</v>
      </c>
      <c r="H9" s="306">
        <v>1096.4699999999998</v>
      </c>
      <c r="I9" s="306">
        <v>1073.1099999999999</v>
      </c>
      <c r="J9" s="306">
        <v>1310.91</v>
      </c>
      <c r="K9" s="306">
        <v>1589.6000000000001</v>
      </c>
      <c r="L9" s="309">
        <v>3251</v>
      </c>
      <c r="M9" s="309">
        <v>3909.83</v>
      </c>
      <c r="N9" s="311">
        <f t="shared" si="0"/>
        <v>23772.28</v>
      </c>
    </row>
    <row r="10" spans="1:14" ht="20.100000000000001" customHeight="1" x14ac:dyDescent="0.25">
      <c r="A10" s="115" t="s">
        <v>165</v>
      </c>
      <c r="B10" s="306">
        <v>0</v>
      </c>
      <c r="C10" s="306">
        <v>0</v>
      </c>
      <c r="D10" s="306">
        <v>0</v>
      </c>
      <c r="E10" s="306">
        <v>0</v>
      </c>
      <c r="F10" s="306">
        <v>0</v>
      </c>
      <c r="G10" s="306">
        <v>0</v>
      </c>
      <c r="H10" s="306">
        <v>0</v>
      </c>
      <c r="I10" s="306">
        <v>0</v>
      </c>
      <c r="J10" s="306">
        <v>0</v>
      </c>
      <c r="K10" s="306">
        <v>0</v>
      </c>
      <c r="L10" s="309">
        <v>0</v>
      </c>
      <c r="M10" s="309">
        <v>0</v>
      </c>
      <c r="N10" s="311">
        <f t="shared" si="0"/>
        <v>0</v>
      </c>
    </row>
    <row r="11" spans="1:14" ht="20.100000000000001" customHeight="1" x14ac:dyDescent="0.25">
      <c r="A11" s="115" t="s">
        <v>166</v>
      </c>
      <c r="B11" s="306">
        <v>6070.12</v>
      </c>
      <c r="C11" s="306">
        <v>4641.7800000000007</v>
      </c>
      <c r="D11" s="306">
        <v>3524.49</v>
      </c>
      <c r="E11" s="306">
        <v>1046</v>
      </c>
      <c r="F11" s="306">
        <v>1610</v>
      </c>
      <c r="G11" s="306">
        <v>1976</v>
      </c>
      <c r="H11" s="306">
        <v>0</v>
      </c>
      <c r="I11" s="306">
        <v>1638</v>
      </c>
      <c r="J11" s="306">
        <v>350</v>
      </c>
      <c r="K11" s="306">
        <v>1319</v>
      </c>
      <c r="L11" s="309">
        <v>864</v>
      </c>
      <c r="M11" s="309">
        <v>1635.3600000000001</v>
      </c>
      <c r="N11" s="311">
        <f t="shared" si="0"/>
        <v>24674.75</v>
      </c>
    </row>
    <row r="12" spans="1:14" ht="20.100000000000001" customHeight="1" x14ac:dyDescent="0.25">
      <c r="A12" s="115" t="s">
        <v>167</v>
      </c>
      <c r="B12" s="306">
        <v>0</v>
      </c>
      <c r="C12" s="306">
        <v>0</v>
      </c>
      <c r="D12" s="306">
        <v>0</v>
      </c>
      <c r="E12" s="306">
        <v>0</v>
      </c>
      <c r="F12" s="306">
        <v>0</v>
      </c>
      <c r="G12" s="306">
        <v>0</v>
      </c>
      <c r="H12" s="306">
        <v>0</v>
      </c>
      <c r="I12" s="306">
        <v>0</v>
      </c>
      <c r="J12" s="306">
        <v>0</v>
      </c>
      <c r="K12" s="306">
        <v>0</v>
      </c>
      <c r="L12" s="309">
        <v>0</v>
      </c>
      <c r="M12" s="309">
        <v>0</v>
      </c>
      <c r="N12" s="311">
        <f t="shared" si="0"/>
        <v>0</v>
      </c>
    </row>
    <row r="13" spans="1:14" ht="20.100000000000001" customHeight="1" x14ac:dyDescent="0.25">
      <c r="A13" s="115" t="s">
        <v>168</v>
      </c>
      <c r="B13" s="306">
        <v>0</v>
      </c>
      <c r="C13" s="306">
        <v>0</v>
      </c>
      <c r="D13" s="306">
        <v>0</v>
      </c>
      <c r="E13" s="306">
        <v>0</v>
      </c>
      <c r="F13" s="306">
        <v>0</v>
      </c>
      <c r="G13" s="306">
        <v>0</v>
      </c>
      <c r="H13" s="306">
        <v>0</v>
      </c>
      <c r="I13" s="306">
        <v>0</v>
      </c>
      <c r="J13" s="306">
        <v>0</v>
      </c>
      <c r="K13" s="306">
        <v>0</v>
      </c>
      <c r="L13" s="309">
        <v>0</v>
      </c>
      <c r="M13" s="309">
        <v>0</v>
      </c>
      <c r="N13" s="311">
        <f t="shared" si="0"/>
        <v>0</v>
      </c>
    </row>
    <row r="14" spans="1:14" ht="20.100000000000001" customHeight="1" x14ac:dyDescent="0.25">
      <c r="A14" s="115" t="s">
        <v>169</v>
      </c>
      <c r="B14" s="306">
        <v>3744.6400000000003</v>
      </c>
      <c r="C14" s="306">
        <v>3615.83</v>
      </c>
      <c r="D14" s="306">
        <v>3955.99</v>
      </c>
      <c r="E14" s="306">
        <v>3952.84</v>
      </c>
      <c r="F14" s="306">
        <v>3737.45</v>
      </c>
      <c r="G14" s="306">
        <v>3343.25</v>
      </c>
      <c r="H14" s="306">
        <v>3253.51</v>
      </c>
      <c r="I14" s="306">
        <v>3393.12</v>
      </c>
      <c r="J14" s="306">
        <v>3286.87</v>
      </c>
      <c r="K14" s="306">
        <v>4391.66</v>
      </c>
      <c r="L14" s="309">
        <v>6231.4400000000005</v>
      </c>
      <c r="M14" s="309">
        <v>5663.12</v>
      </c>
      <c r="N14" s="311">
        <f t="shared" si="0"/>
        <v>48569.720000000008</v>
      </c>
    </row>
    <row r="15" spans="1:14" ht="20.100000000000001" customHeight="1" x14ac:dyDescent="0.25">
      <c r="A15" s="115" t="s">
        <v>304</v>
      </c>
      <c r="B15" s="306">
        <v>10936.313999999998</v>
      </c>
      <c r="C15" s="306">
        <v>8346.06</v>
      </c>
      <c r="D15" s="306">
        <v>9073.27</v>
      </c>
      <c r="E15" s="306">
        <v>8479.9500000000007</v>
      </c>
      <c r="F15" s="306">
        <v>7199.3000000000011</v>
      </c>
      <c r="G15" s="306">
        <v>6694.93</v>
      </c>
      <c r="H15" s="306">
        <v>7394.7099999999991</v>
      </c>
      <c r="I15" s="306">
        <v>7974.25</v>
      </c>
      <c r="J15" s="306">
        <v>8914.0400000000009</v>
      </c>
      <c r="K15" s="306">
        <v>9821.2699999999986</v>
      </c>
      <c r="L15" s="309">
        <v>8040.2299999999987</v>
      </c>
      <c r="M15" s="309">
        <v>9962.2000000000007</v>
      </c>
      <c r="N15" s="311">
        <f t="shared" si="0"/>
        <v>102836.52399999999</v>
      </c>
    </row>
    <row r="16" spans="1:14" ht="20.100000000000001" customHeight="1" x14ac:dyDescent="0.25">
      <c r="A16" s="115" t="s">
        <v>305</v>
      </c>
      <c r="B16" s="306">
        <v>0</v>
      </c>
      <c r="C16" s="306">
        <v>0</v>
      </c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9">
        <v>0</v>
      </c>
      <c r="M16" s="309">
        <v>0</v>
      </c>
      <c r="N16" s="311">
        <f t="shared" si="0"/>
        <v>0</v>
      </c>
    </row>
    <row r="17" spans="1:14" ht="20.100000000000001" customHeight="1" x14ac:dyDescent="0.25">
      <c r="A17" s="115" t="s">
        <v>175</v>
      </c>
      <c r="B17" s="306">
        <v>0</v>
      </c>
      <c r="C17" s="306">
        <v>0</v>
      </c>
      <c r="D17" s="306">
        <v>0</v>
      </c>
      <c r="E17" s="306">
        <v>0</v>
      </c>
      <c r="F17" s="306">
        <v>0</v>
      </c>
      <c r="G17" s="306">
        <v>0</v>
      </c>
      <c r="H17" s="306">
        <v>0</v>
      </c>
      <c r="I17" s="306">
        <v>0</v>
      </c>
      <c r="J17" s="306">
        <v>0</v>
      </c>
      <c r="K17" s="306">
        <v>0</v>
      </c>
      <c r="L17" s="309">
        <v>0</v>
      </c>
      <c r="M17" s="309">
        <v>0</v>
      </c>
      <c r="N17" s="311">
        <f t="shared" si="0"/>
        <v>0</v>
      </c>
    </row>
    <row r="18" spans="1:14" ht="20.100000000000001" customHeight="1" x14ac:dyDescent="0.25">
      <c r="A18" s="115" t="s">
        <v>387</v>
      </c>
      <c r="B18" s="293">
        <v>381.17200000000003</v>
      </c>
      <c r="C18" s="293">
        <v>1268.2449999999999</v>
      </c>
      <c r="D18" s="293">
        <v>763.7249999999998</v>
      </c>
      <c r="E18" s="293">
        <v>0</v>
      </c>
      <c r="F18" s="293">
        <v>0</v>
      </c>
      <c r="G18" s="293">
        <v>495.94200000000001</v>
      </c>
      <c r="H18" s="293">
        <v>0</v>
      </c>
      <c r="I18" s="293">
        <v>0</v>
      </c>
      <c r="J18" s="293">
        <v>0</v>
      </c>
      <c r="K18" s="293">
        <v>499.00199999999995</v>
      </c>
      <c r="L18" s="293">
        <v>251.04200000000003</v>
      </c>
      <c r="M18" s="293">
        <v>503.45600000000002</v>
      </c>
      <c r="N18" s="311">
        <f t="shared" si="0"/>
        <v>4162.5839999999998</v>
      </c>
    </row>
    <row r="19" spans="1:14" ht="20.100000000000001" customHeight="1" x14ac:dyDescent="0.25">
      <c r="A19" s="200" t="s">
        <v>15</v>
      </c>
      <c r="B19" s="310">
        <f t="shared" ref="B19:M19" si="1">SUM(B5:B18)</f>
        <v>29000.545999999998</v>
      </c>
      <c r="C19" s="310">
        <f t="shared" si="1"/>
        <v>24346.564999999999</v>
      </c>
      <c r="D19" s="310">
        <f t="shared" si="1"/>
        <v>23419.485000000001</v>
      </c>
      <c r="E19" s="310">
        <f t="shared" si="1"/>
        <v>18728.75</v>
      </c>
      <c r="F19" s="310">
        <f t="shared" si="1"/>
        <v>17512.07</v>
      </c>
      <c r="G19" s="310">
        <f t="shared" si="1"/>
        <v>17071.772000000001</v>
      </c>
      <c r="H19" s="310">
        <f t="shared" si="1"/>
        <v>15453.099999999999</v>
      </c>
      <c r="I19" s="310">
        <f t="shared" si="1"/>
        <v>18067.59</v>
      </c>
      <c r="J19" s="310">
        <f t="shared" si="1"/>
        <v>17786.940000000002</v>
      </c>
      <c r="K19" s="310">
        <f t="shared" si="1"/>
        <v>21931.292000000001</v>
      </c>
      <c r="L19" s="310">
        <f t="shared" si="1"/>
        <v>23025.252</v>
      </c>
      <c r="M19" s="310">
        <f t="shared" si="1"/>
        <v>26510.286</v>
      </c>
      <c r="N19" s="311">
        <f t="shared" si="0"/>
        <v>252853.64799999999</v>
      </c>
    </row>
    <row r="20" spans="1:14" ht="20.100000000000001" customHeight="1" x14ac:dyDescent="0.25"/>
    <row r="21" spans="1:14" ht="20.100000000000001" customHeight="1" x14ac:dyDescent="0.25">
      <c r="A21" s="35" t="s">
        <v>35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</row>
    <row r="22" spans="1:14" ht="20.100000000000001" customHeight="1" x14ac:dyDescent="0.25">
      <c r="A22" s="34" t="s">
        <v>101</v>
      </c>
      <c r="B22" s="34" t="s">
        <v>2</v>
      </c>
      <c r="C22" s="34" t="s">
        <v>3</v>
      </c>
      <c r="D22" s="34" t="s">
        <v>4</v>
      </c>
      <c r="E22" s="34" t="s">
        <v>5</v>
      </c>
      <c r="F22" s="34" t="s">
        <v>6</v>
      </c>
      <c r="G22" s="34" t="s">
        <v>7</v>
      </c>
      <c r="H22" s="34" t="s">
        <v>8</v>
      </c>
      <c r="I22" s="34" t="s">
        <v>9</v>
      </c>
      <c r="J22" s="34" t="s">
        <v>10</v>
      </c>
      <c r="K22" s="34" t="s">
        <v>11</v>
      </c>
      <c r="L22" s="34" t="s">
        <v>12</v>
      </c>
      <c r="M22" s="34" t="s">
        <v>13</v>
      </c>
      <c r="N22" s="34" t="s">
        <v>22</v>
      </c>
    </row>
    <row r="23" spans="1:14" ht="20.100000000000001" customHeight="1" x14ac:dyDescent="0.25">
      <c r="A23" s="115" t="s">
        <v>161</v>
      </c>
      <c r="B23" s="479">
        <v>87095.029000000039</v>
      </c>
      <c r="C23" s="479">
        <v>75748.749999999971</v>
      </c>
      <c r="D23" s="479">
        <v>91623.710000000036</v>
      </c>
      <c r="E23" s="479">
        <v>87584.374999999956</v>
      </c>
      <c r="F23" s="479">
        <v>89625.817999999985</v>
      </c>
      <c r="G23" s="479">
        <v>86163.620000000068</v>
      </c>
      <c r="H23" s="479">
        <v>87551.784000000029</v>
      </c>
      <c r="I23" s="479">
        <v>89405.234000000026</v>
      </c>
      <c r="J23" s="479">
        <v>85278.542000000001</v>
      </c>
      <c r="K23" s="479">
        <v>92500.398999999976</v>
      </c>
      <c r="L23" s="479">
        <v>89211.909000000029</v>
      </c>
      <c r="M23" s="479">
        <v>94489.684999999983</v>
      </c>
      <c r="N23" s="311">
        <f t="shared" ref="N23:N37" si="2">SUM(B23:M23)</f>
        <v>1056278.855</v>
      </c>
    </row>
    <row r="24" spans="1:14" ht="20.100000000000001" customHeight="1" x14ac:dyDescent="0.25">
      <c r="A24" s="115" t="s">
        <v>162</v>
      </c>
      <c r="B24" s="479">
        <v>57102.330000000009</v>
      </c>
      <c r="C24" s="479">
        <v>49647.040000000001</v>
      </c>
      <c r="D24" s="479">
        <v>61516.650000000023</v>
      </c>
      <c r="E24" s="479">
        <v>59103.869999999966</v>
      </c>
      <c r="F24" s="479">
        <v>60246.48000000001</v>
      </c>
      <c r="G24" s="479">
        <v>56651.510000000038</v>
      </c>
      <c r="H24" s="479">
        <v>58699.319999999978</v>
      </c>
      <c r="I24" s="479">
        <v>61476.720000000008</v>
      </c>
      <c r="J24" s="479">
        <v>59086.450000000019</v>
      </c>
      <c r="K24" s="479">
        <v>64861.19</v>
      </c>
      <c r="L24" s="479">
        <v>63480.859999999986</v>
      </c>
      <c r="M24" s="479">
        <v>68220.650000000009</v>
      </c>
      <c r="N24" s="311">
        <f t="shared" si="2"/>
        <v>720093.07000000007</v>
      </c>
    </row>
    <row r="25" spans="1:14" ht="20.100000000000001" customHeight="1" x14ac:dyDescent="0.25">
      <c r="A25" s="115" t="s">
        <v>163</v>
      </c>
      <c r="B25" s="479">
        <v>16402.828999999998</v>
      </c>
      <c r="C25" s="479">
        <v>13751.173999999997</v>
      </c>
      <c r="D25" s="479">
        <v>16555.325999999994</v>
      </c>
      <c r="E25" s="479">
        <v>16017.088000000002</v>
      </c>
      <c r="F25" s="479">
        <v>17121.613000000005</v>
      </c>
      <c r="G25" s="479">
        <v>16889.285000000003</v>
      </c>
      <c r="H25" s="479">
        <v>17660.198000000004</v>
      </c>
      <c r="I25" s="479">
        <v>19101.106000000011</v>
      </c>
      <c r="J25" s="479">
        <v>18680.389999999992</v>
      </c>
      <c r="K25" s="479">
        <v>20479.149999999983</v>
      </c>
      <c r="L25" s="479">
        <v>20353.296000000002</v>
      </c>
      <c r="M25" s="479">
        <v>22444.703000000009</v>
      </c>
      <c r="N25" s="311">
        <f t="shared" si="2"/>
        <v>215456.158</v>
      </c>
    </row>
    <row r="26" spans="1:14" ht="20.100000000000001" customHeight="1" x14ac:dyDescent="0.25">
      <c r="A26" s="115" t="s">
        <v>184</v>
      </c>
      <c r="B26" s="479">
        <v>186.19</v>
      </c>
      <c r="C26" s="479">
        <v>185.61</v>
      </c>
      <c r="D26" s="479">
        <v>176.18</v>
      </c>
      <c r="E26" s="479">
        <v>182.87</v>
      </c>
      <c r="F26" s="479">
        <v>163.60000000000002</v>
      </c>
      <c r="G26" s="479">
        <v>160.21000000000004</v>
      </c>
      <c r="H26" s="479">
        <v>198.51999999999998</v>
      </c>
      <c r="I26" s="479">
        <v>150</v>
      </c>
      <c r="J26" s="479">
        <v>172.37999999999997</v>
      </c>
      <c r="K26" s="479">
        <v>199.33999999999997</v>
      </c>
      <c r="L26" s="479">
        <v>177.88</v>
      </c>
      <c r="M26" s="479">
        <v>188.47</v>
      </c>
      <c r="N26" s="311">
        <f t="shared" si="2"/>
        <v>2141.2499999999995</v>
      </c>
    </row>
    <row r="27" spans="1:14" ht="20.100000000000001" customHeight="1" x14ac:dyDescent="0.25">
      <c r="A27" s="115" t="s">
        <v>164</v>
      </c>
      <c r="B27" s="479">
        <v>136363.65000000002</v>
      </c>
      <c r="C27" s="479">
        <v>122955.3</v>
      </c>
      <c r="D27" s="479">
        <v>124909.47999999998</v>
      </c>
      <c r="E27" s="479">
        <v>106203.35</v>
      </c>
      <c r="F27" s="479">
        <v>104139.43999999999</v>
      </c>
      <c r="G27" s="479">
        <v>104571.3</v>
      </c>
      <c r="H27" s="479">
        <v>110950.47</v>
      </c>
      <c r="I27" s="479">
        <v>107669.93000000001</v>
      </c>
      <c r="J27" s="479">
        <v>107926.31000000001</v>
      </c>
      <c r="K27" s="479">
        <v>111455.19999999998</v>
      </c>
      <c r="L27" s="479">
        <v>126626.54999999999</v>
      </c>
      <c r="M27" s="479">
        <v>134611.43</v>
      </c>
      <c r="N27" s="311">
        <f t="shared" si="2"/>
        <v>1398382.4100000001</v>
      </c>
    </row>
    <row r="28" spans="1:14" ht="20.100000000000001" customHeight="1" x14ac:dyDescent="0.25">
      <c r="A28" s="115" t="s">
        <v>165</v>
      </c>
      <c r="B28" s="479">
        <v>160.93000000000004</v>
      </c>
      <c r="C28" s="479">
        <v>112.99</v>
      </c>
      <c r="D28" s="479">
        <v>435.16999999999996</v>
      </c>
      <c r="E28" s="479">
        <v>1923.0080000000005</v>
      </c>
      <c r="F28" s="479">
        <v>7903.1220000000003</v>
      </c>
      <c r="G28" s="479">
        <v>17354.667999999998</v>
      </c>
      <c r="H28" s="479">
        <v>14109.947000000004</v>
      </c>
      <c r="I28" s="479">
        <v>11874.687999999998</v>
      </c>
      <c r="J28" s="479">
        <v>3748.3049999999971</v>
      </c>
      <c r="K28" s="479">
        <v>427.74</v>
      </c>
      <c r="L28" s="479">
        <v>187.33999999999997</v>
      </c>
      <c r="M28" s="479">
        <v>161.04000000000005</v>
      </c>
      <c r="N28" s="311">
        <f t="shared" si="2"/>
        <v>58398.947999999997</v>
      </c>
    </row>
    <row r="29" spans="1:14" ht="20.100000000000001" customHeight="1" x14ac:dyDescent="0.25">
      <c r="A29" s="115" t="s">
        <v>166</v>
      </c>
      <c r="B29" s="479">
        <v>27.72</v>
      </c>
      <c r="C29" s="479">
        <v>112</v>
      </c>
      <c r="D29" s="479">
        <v>0</v>
      </c>
      <c r="E29" s="479">
        <v>0</v>
      </c>
      <c r="F29" s="479">
        <v>0</v>
      </c>
      <c r="G29" s="479">
        <v>0</v>
      </c>
      <c r="H29" s="479">
        <v>0</v>
      </c>
      <c r="I29" s="479">
        <v>0</v>
      </c>
      <c r="J29" s="479">
        <v>0</v>
      </c>
      <c r="K29" s="479">
        <v>0</v>
      </c>
      <c r="L29" s="479">
        <v>0</v>
      </c>
      <c r="M29" s="479">
        <v>0</v>
      </c>
      <c r="N29" s="311">
        <f t="shared" si="2"/>
        <v>139.72</v>
      </c>
    </row>
    <row r="30" spans="1:14" ht="20.100000000000001" customHeight="1" x14ac:dyDescent="0.25">
      <c r="A30" s="115" t="s">
        <v>167</v>
      </c>
      <c r="B30" s="479">
        <v>0</v>
      </c>
      <c r="C30" s="479">
        <v>0</v>
      </c>
      <c r="D30" s="479">
        <v>0</v>
      </c>
      <c r="E30" s="479">
        <v>0</v>
      </c>
      <c r="F30" s="479">
        <v>0</v>
      </c>
      <c r="G30" s="479">
        <v>0</v>
      </c>
      <c r="H30" s="479">
        <v>0</v>
      </c>
      <c r="I30" s="479">
        <v>0</v>
      </c>
      <c r="J30" s="479">
        <v>0</v>
      </c>
      <c r="K30" s="479">
        <v>0</v>
      </c>
      <c r="L30" s="479">
        <v>0</v>
      </c>
      <c r="M30" s="479">
        <v>0</v>
      </c>
      <c r="N30" s="311">
        <f t="shared" si="2"/>
        <v>0</v>
      </c>
    </row>
    <row r="31" spans="1:14" ht="20.100000000000001" customHeight="1" x14ac:dyDescent="0.25">
      <c r="A31" s="115" t="s">
        <v>168</v>
      </c>
      <c r="B31" s="479">
        <v>92.62</v>
      </c>
      <c r="C31" s="479">
        <v>106.79</v>
      </c>
      <c r="D31" s="479">
        <v>105.95</v>
      </c>
      <c r="E31" s="479">
        <v>53.28</v>
      </c>
      <c r="F31" s="479">
        <v>483.28</v>
      </c>
      <c r="G31" s="479">
        <v>106.2</v>
      </c>
      <c r="H31" s="479">
        <v>93.82</v>
      </c>
      <c r="I31" s="479">
        <v>106.03</v>
      </c>
      <c r="J31" s="479">
        <v>84.91</v>
      </c>
      <c r="K31" s="479">
        <v>18.13</v>
      </c>
      <c r="L31" s="479">
        <v>0</v>
      </c>
      <c r="M31" s="479">
        <v>0</v>
      </c>
      <c r="N31" s="311">
        <f t="shared" si="2"/>
        <v>1251.0100000000002</v>
      </c>
    </row>
    <row r="32" spans="1:14" ht="20.100000000000001" customHeight="1" x14ac:dyDescent="0.25">
      <c r="A32" s="115" t="s">
        <v>169</v>
      </c>
      <c r="B32" s="479">
        <v>183019.89999999994</v>
      </c>
      <c r="C32" s="479">
        <v>158107.9</v>
      </c>
      <c r="D32" s="479">
        <v>183751.08</v>
      </c>
      <c r="E32" s="479">
        <v>179373.77000000005</v>
      </c>
      <c r="F32" s="479">
        <v>158943.04000000001</v>
      </c>
      <c r="G32" s="479">
        <v>179220.28999999998</v>
      </c>
      <c r="H32" s="479">
        <v>176575.90999999997</v>
      </c>
      <c r="I32" s="479">
        <v>177937.19999999998</v>
      </c>
      <c r="J32" s="479">
        <v>176386.96000000005</v>
      </c>
      <c r="K32" s="479">
        <v>180757.59000000003</v>
      </c>
      <c r="L32" s="479">
        <v>183992.78999999995</v>
      </c>
      <c r="M32" s="479">
        <v>194068.3600000001</v>
      </c>
      <c r="N32" s="311">
        <f t="shared" si="2"/>
        <v>2132134.79</v>
      </c>
    </row>
    <row r="33" spans="1:14" ht="20.100000000000001" customHeight="1" x14ac:dyDescent="0.25">
      <c r="A33" s="115" t="s">
        <v>304</v>
      </c>
      <c r="B33" s="479">
        <v>1348.0429999999994</v>
      </c>
      <c r="C33" s="479">
        <v>1128.4159999999999</v>
      </c>
      <c r="D33" s="479">
        <v>1241.8969999999997</v>
      </c>
      <c r="E33" s="479">
        <v>1348.3309999999999</v>
      </c>
      <c r="F33" s="479">
        <v>1210.3700000000003</v>
      </c>
      <c r="G33" s="479">
        <v>1030.3920000000003</v>
      </c>
      <c r="H33" s="479">
        <v>1333.241</v>
      </c>
      <c r="I33" s="479">
        <v>1059.7449999999999</v>
      </c>
      <c r="J33" s="479">
        <v>1245.4100000000001</v>
      </c>
      <c r="K33" s="479">
        <v>1213.155</v>
      </c>
      <c r="L33" s="479">
        <v>1206.7779999999998</v>
      </c>
      <c r="M33" s="479">
        <v>1331.5130000000001</v>
      </c>
      <c r="N33" s="311">
        <f t="shared" si="2"/>
        <v>14697.290999999999</v>
      </c>
    </row>
    <row r="34" spans="1:14" ht="20.100000000000001" customHeight="1" x14ac:dyDescent="0.25">
      <c r="A34" s="115" t="s">
        <v>305</v>
      </c>
      <c r="B34" s="479">
        <v>0</v>
      </c>
      <c r="C34" s="479">
        <v>0</v>
      </c>
      <c r="D34" s="479">
        <v>0</v>
      </c>
      <c r="E34" s="479">
        <v>0</v>
      </c>
      <c r="F34" s="479">
        <v>0</v>
      </c>
      <c r="G34" s="479">
        <v>0</v>
      </c>
      <c r="H34" s="479">
        <v>0</v>
      </c>
      <c r="I34" s="479">
        <v>0</v>
      </c>
      <c r="J34" s="479">
        <v>0</v>
      </c>
      <c r="K34" s="479">
        <v>0</v>
      </c>
      <c r="L34" s="479">
        <v>0</v>
      </c>
      <c r="M34" s="479">
        <v>0</v>
      </c>
      <c r="N34" s="311">
        <f t="shared" si="2"/>
        <v>0</v>
      </c>
    </row>
    <row r="35" spans="1:14" ht="20.100000000000001" customHeight="1" x14ac:dyDescent="0.25">
      <c r="A35" s="115" t="s">
        <v>175</v>
      </c>
      <c r="B35" s="479">
        <v>0</v>
      </c>
      <c r="C35" s="479">
        <v>0</v>
      </c>
      <c r="D35" s="479">
        <v>0</v>
      </c>
      <c r="E35" s="479">
        <v>0</v>
      </c>
      <c r="F35" s="479">
        <v>3729.15</v>
      </c>
      <c r="G35" s="479">
        <v>6222.8899999999994</v>
      </c>
      <c r="H35" s="479">
        <v>7349.59</v>
      </c>
      <c r="I35" s="479">
        <v>6537.1500000000005</v>
      </c>
      <c r="J35" s="479">
        <v>7134.7499999999991</v>
      </c>
      <c r="K35" s="479">
        <v>3514.7000000000003</v>
      </c>
      <c r="L35" s="479">
        <v>0</v>
      </c>
      <c r="M35" s="479">
        <v>0</v>
      </c>
      <c r="N35" s="311">
        <f t="shared" si="2"/>
        <v>34488.229999999996</v>
      </c>
    </row>
    <row r="36" spans="1:14" ht="20.100000000000001" customHeight="1" x14ac:dyDescent="0.25">
      <c r="A36" s="115" t="s">
        <v>387</v>
      </c>
      <c r="B36" s="479">
        <v>0</v>
      </c>
      <c r="C36" s="479">
        <v>0</v>
      </c>
      <c r="D36" s="479">
        <v>0</v>
      </c>
      <c r="E36" s="479">
        <v>0</v>
      </c>
      <c r="F36" s="479">
        <v>0</v>
      </c>
      <c r="G36" s="479">
        <v>0</v>
      </c>
      <c r="H36" s="479">
        <v>0</v>
      </c>
      <c r="I36" s="479">
        <v>0</v>
      </c>
      <c r="J36" s="479">
        <v>0</v>
      </c>
      <c r="K36" s="479">
        <v>0</v>
      </c>
      <c r="L36" s="479">
        <v>0</v>
      </c>
      <c r="M36" s="479">
        <v>0</v>
      </c>
      <c r="N36" s="311">
        <f t="shared" si="2"/>
        <v>0</v>
      </c>
    </row>
    <row r="37" spans="1:14" ht="20.25" customHeight="1" x14ac:dyDescent="0.25">
      <c r="A37" s="200" t="s">
        <v>15</v>
      </c>
      <c r="B37" s="312">
        <f>SUM(B23:B36)</f>
        <v>481799.24099999998</v>
      </c>
      <c r="C37" s="312">
        <f t="shared" ref="C37:M37" si="3">SUM(C23:C36)</f>
        <v>421855.96999999991</v>
      </c>
      <c r="D37" s="312">
        <f t="shared" si="3"/>
        <v>480315.44299999997</v>
      </c>
      <c r="E37" s="312">
        <f t="shared" si="3"/>
        <v>451789.94200000004</v>
      </c>
      <c r="F37" s="312">
        <f t="shared" si="3"/>
        <v>443565.91300000006</v>
      </c>
      <c r="G37" s="312">
        <f t="shared" si="3"/>
        <v>468370.36500000011</v>
      </c>
      <c r="H37" s="312">
        <f t="shared" si="3"/>
        <v>474522.8</v>
      </c>
      <c r="I37" s="312">
        <f t="shared" si="3"/>
        <v>475317.80300000007</v>
      </c>
      <c r="J37" s="312">
        <f t="shared" si="3"/>
        <v>459744.40700000006</v>
      </c>
      <c r="K37" s="312">
        <f t="shared" si="3"/>
        <v>475426.59400000004</v>
      </c>
      <c r="L37" s="312">
        <f t="shared" si="3"/>
        <v>485237.40299999999</v>
      </c>
      <c r="M37" s="312">
        <f t="shared" si="3"/>
        <v>515515.85100000002</v>
      </c>
      <c r="N37" s="311">
        <f t="shared" si="2"/>
        <v>5633461.7319999998</v>
      </c>
    </row>
  </sheetData>
  <pageMargins left="0.7" right="0.7" top="0.75" bottom="0.75" header="0.3" footer="0.3"/>
  <pageSetup paperSize="14" scale="7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>
    <pageSetUpPr fitToPage="1"/>
  </sheetPr>
  <dimension ref="A1:N43"/>
  <sheetViews>
    <sheetView zoomScale="84" zoomScaleNormal="84" workbookViewId="0">
      <selection activeCell="A77" sqref="A77"/>
    </sheetView>
  </sheetViews>
  <sheetFormatPr baseColWidth="10" defaultColWidth="11.42578125" defaultRowHeight="13.5" x14ac:dyDescent="0.25"/>
  <cols>
    <col min="1" max="1" width="36.5703125" style="8" customWidth="1"/>
    <col min="2" max="2" width="17.42578125" style="8" customWidth="1"/>
    <col min="3" max="3" width="15.140625" style="8" customWidth="1"/>
    <col min="4" max="4" width="15.7109375" style="8" customWidth="1"/>
    <col min="5" max="5" width="14.85546875" style="8" customWidth="1"/>
    <col min="6" max="6" width="16.140625" style="8" customWidth="1"/>
    <col min="7" max="7" width="16.7109375" style="8" customWidth="1"/>
    <col min="8" max="8" width="16.42578125" style="8" customWidth="1"/>
    <col min="9" max="9" width="14.7109375" style="8" customWidth="1"/>
    <col min="10" max="10" width="16.140625" style="8" customWidth="1"/>
    <col min="11" max="11" width="15.140625" style="8" customWidth="1"/>
    <col min="12" max="12" width="14.7109375" style="8" customWidth="1"/>
    <col min="13" max="13" width="15" style="8" customWidth="1"/>
    <col min="14" max="14" width="18" style="8" customWidth="1"/>
    <col min="15" max="16384" width="11.42578125" style="8"/>
  </cols>
  <sheetData>
    <row r="1" spans="1:14" x14ac:dyDescent="0.25">
      <c r="A1" s="20" t="s">
        <v>493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108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0.100000000000001" customHeight="1" x14ac:dyDescent="0.25">
      <c r="A3" s="109" t="s">
        <v>123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20.100000000000001" customHeight="1" x14ac:dyDescent="0.25">
      <c r="A4" s="34" t="s">
        <v>101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22</v>
      </c>
    </row>
    <row r="5" spans="1:14" ht="20.100000000000001" customHeight="1" x14ac:dyDescent="0.25">
      <c r="A5" s="115" t="s">
        <v>161</v>
      </c>
      <c r="B5" s="306">
        <v>260395.86500000025</v>
      </c>
      <c r="C5" s="306">
        <v>245225.13199999995</v>
      </c>
      <c r="D5" s="306">
        <v>254047.22200000004</v>
      </c>
      <c r="E5" s="306">
        <v>240412.13600000003</v>
      </c>
      <c r="F5" s="306">
        <v>242377.76500000004</v>
      </c>
      <c r="G5" s="306">
        <v>231628.94500000004</v>
      </c>
      <c r="H5" s="306">
        <v>236125.02900000004</v>
      </c>
      <c r="I5" s="306">
        <v>241431.8610000003</v>
      </c>
      <c r="J5" s="306">
        <v>235506.49299999999</v>
      </c>
      <c r="K5" s="306">
        <v>249563.93899999984</v>
      </c>
      <c r="L5" s="306">
        <v>243353.73099999988</v>
      </c>
      <c r="M5" s="306">
        <v>260483.55099999998</v>
      </c>
      <c r="N5" s="311">
        <f>SUM(B5:M5)</f>
        <v>2940551.6690000002</v>
      </c>
    </row>
    <row r="6" spans="1:14" ht="20.100000000000001" customHeight="1" x14ac:dyDescent="0.25">
      <c r="A6" s="115" t="s">
        <v>162</v>
      </c>
      <c r="B6" s="306">
        <v>143529.8900000001</v>
      </c>
      <c r="C6" s="306">
        <v>136035.59999999995</v>
      </c>
      <c r="D6" s="306">
        <v>144424.60999999996</v>
      </c>
      <c r="E6" s="306">
        <v>137742.11999999982</v>
      </c>
      <c r="F6" s="306">
        <v>140836.18000000008</v>
      </c>
      <c r="G6" s="306">
        <v>135082.28000000006</v>
      </c>
      <c r="H6" s="306">
        <v>139335.51000000004</v>
      </c>
      <c r="I6" s="306">
        <v>145544.61999999997</v>
      </c>
      <c r="J6" s="306">
        <v>143390.71000000002</v>
      </c>
      <c r="K6" s="306">
        <v>153595.08999999985</v>
      </c>
      <c r="L6" s="306">
        <v>151317.24000000019</v>
      </c>
      <c r="M6" s="306">
        <v>164701.26999999984</v>
      </c>
      <c r="N6" s="311">
        <f t="shared" ref="N6:N19" si="0">SUM(B6:M6)</f>
        <v>1735535.1199999996</v>
      </c>
    </row>
    <row r="7" spans="1:14" ht="20.100000000000001" customHeight="1" x14ac:dyDescent="0.25">
      <c r="A7" s="115" t="s">
        <v>163</v>
      </c>
      <c r="B7" s="306">
        <v>49961.882999999973</v>
      </c>
      <c r="C7" s="306">
        <v>47336.959999999955</v>
      </c>
      <c r="D7" s="306">
        <v>47242.15100000002</v>
      </c>
      <c r="E7" s="306">
        <v>44956.06400000002</v>
      </c>
      <c r="F7" s="306">
        <v>46746.959000000039</v>
      </c>
      <c r="G7" s="306">
        <v>46618.022999999957</v>
      </c>
      <c r="H7" s="306">
        <v>47709.181000000019</v>
      </c>
      <c r="I7" s="306">
        <v>51028.978999999992</v>
      </c>
      <c r="J7" s="306">
        <v>51693.692000000017</v>
      </c>
      <c r="K7" s="306">
        <v>54528.845999999983</v>
      </c>
      <c r="L7" s="306">
        <v>54728.714000000014</v>
      </c>
      <c r="M7" s="306">
        <v>60463.002000000015</v>
      </c>
      <c r="N7" s="311">
        <f t="shared" si="0"/>
        <v>603014.45399999991</v>
      </c>
    </row>
    <row r="8" spans="1:14" ht="20.100000000000001" customHeight="1" x14ac:dyDescent="0.25">
      <c r="A8" s="115" t="s">
        <v>184</v>
      </c>
      <c r="B8" s="306">
        <v>553.73</v>
      </c>
      <c r="C8" s="306">
        <v>528.32000000000005</v>
      </c>
      <c r="D8" s="306">
        <v>441.34</v>
      </c>
      <c r="E8" s="306">
        <v>416.29999999999995</v>
      </c>
      <c r="F8" s="306">
        <v>313.89</v>
      </c>
      <c r="G8" s="306">
        <v>376.18999999999994</v>
      </c>
      <c r="H8" s="306">
        <v>385.22</v>
      </c>
      <c r="I8" s="306">
        <v>309.93999999999994</v>
      </c>
      <c r="J8" s="306">
        <v>380.44</v>
      </c>
      <c r="K8" s="306">
        <v>428.12000000000006</v>
      </c>
      <c r="L8" s="306">
        <v>460.17</v>
      </c>
      <c r="M8" s="306">
        <v>479.77</v>
      </c>
      <c r="N8" s="311">
        <f t="shared" si="0"/>
        <v>5073.43</v>
      </c>
    </row>
    <row r="9" spans="1:14" ht="20.100000000000001" customHeight="1" x14ac:dyDescent="0.25">
      <c r="A9" s="115" t="s">
        <v>164</v>
      </c>
      <c r="B9" s="306">
        <v>159041.53400000001</v>
      </c>
      <c r="C9" s="306">
        <v>144352.42299999998</v>
      </c>
      <c r="D9" s="306">
        <v>143965.81600000002</v>
      </c>
      <c r="E9" s="306">
        <v>123079.35600000001</v>
      </c>
      <c r="F9" s="306">
        <v>120660.75599999999</v>
      </c>
      <c r="G9" s="306">
        <v>120507.53699999998</v>
      </c>
      <c r="H9" s="306">
        <v>127610.89199999999</v>
      </c>
      <c r="I9" s="306">
        <v>123832.97300000001</v>
      </c>
      <c r="J9" s="306">
        <v>124839.67399999998</v>
      </c>
      <c r="K9" s="306">
        <v>129061.72000000002</v>
      </c>
      <c r="L9" s="306">
        <v>146507.49600000001</v>
      </c>
      <c r="M9" s="306">
        <v>157312.86199999996</v>
      </c>
      <c r="N9" s="311">
        <f t="shared" si="0"/>
        <v>1620773.0389999999</v>
      </c>
    </row>
    <row r="10" spans="1:14" ht="20.100000000000001" customHeight="1" x14ac:dyDescent="0.25">
      <c r="A10" s="115" t="s">
        <v>165</v>
      </c>
      <c r="B10" s="306">
        <v>548.36999999999966</v>
      </c>
      <c r="C10" s="306">
        <v>617.82999999999936</v>
      </c>
      <c r="D10" s="306">
        <v>1790.0300000000002</v>
      </c>
      <c r="E10" s="306">
        <v>6030.0379999999968</v>
      </c>
      <c r="F10" s="306">
        <v>17712.35999999999</v>
      </c>
      <c r="G10" s="306">
        <v>32701.979000000018</v>
      </c>
      <c r="H10" s="306">
        <v>27303.754000000008</v>
      </c>
      <c r="I10" s="306">
        <v>21292.650999999991</v>
      </c>
      <c r="J10" s="306">
        <v>9131.3669999999984</v>
      </c>
      <c r="K10" s="306">
        <v>2815.0900000000011</v>
      </c>
      <c r="L10" s="306">
        <v>854.35000000000014</v>
      </c>
      <c r="M10" s="306">
        <v>666.5800000000005</v>
      </c>
      <c r="N10" s="311">
        <f t="shared" si="0"/>
        <v>121464.39899999999</v>
      </c>
    </row>
    <row r="11" spans="1:14" ht="20.100000000000001" customHeight="1" x14ac:dyDescent="0.25">
      <c r="A11" s="115" t="s">
        <v>166</v>
      </c>
      <c r="B11" s="306">
        <v>8623.869999999999</v>
      </c>
      <c r="C11" s="306">
        <v>17316.2</v>
      </c>
      <c r="D11" s="306">
        <v>6898.2400000000007</v>
      </c>
      <c r="E11" s="306">
        <v>6371.6699999999992</v>
      </c>
      <c r="F11" s="306">
        <v>5918.95</v>
      </c>
      <c r="G11" s="306">
        <v>5628.420000000001</v>
      </c>
      <c r="H11" s="306">
        <v>4048.7</v>
      </c>
      <c r="I11" s="306">
        <v>7265.2699999999995</v>
      </c>
      <c r="J11" s="306">
        <v>4034.4</v>
      </c>
      <c r="K11" s="306">
        <v>4825.59</v>
      </c>
      <c r="L11" s="306">
        <v>5970.24</v>
      </c>
      <c r="M11" s="306">
        <v>9655.33</v>
      </c>
      <c r="N11" s="311">
        <f t="shared" si="0"/>
        <v>86556.87999999999</v>
      </c>
    </row>
    <row r="12" spans="1:14" ht="20.100000000000001" customHeight="1" x14ac:dyDescent="0.25">
      <c r="A12" s="115" t="s">
        <v>167</v>
      </c>
      <c r="B12" s="306">
        <v>239.7</v>
      </c>
      <c r="C12" s="306">
        <v>106.9</v>
      </c>
      <c r="D12" s="306">
        <v>213.64</v>
      </c>
      <c r="E12" s="306">
        <v>373.97</v>
      </c>
      <c r="F12" s="306">
        <v>347.43</v>
      </c>
      <c r="G12" s="306">
        <v>240.51</v>
      </c>
      <c r="H12" s="306">
        <v>213.88</v>
      </c>
      <c r="I12" s="306">
        <v>213.83</v>
      </c>
      <c r="J12" s="306">
        <v>427.98</v>
      </c>
      <c r="K12" s="306">
        <v>8093.0099999999993</v>
      </c>
      <c r="L12" s="306">
        <v>7883.58</v>
      </c>
      <c r="M12" s="306">
        <v>374.21</v>
      </c>
      <c r="N12" s="311">
        <f t="shared" si="0"/>
        <v>18728.64</v>
      </c>
    </row>
    <row r="13" spans="1:14" ht="20.100000000000001" customHeight="1" x14ac:dyDescent="0.25">
      <c r="A13" s="115" t="s">
        <v>168</v>
      </c>
      <c r="B13" s="306">
        <v>26931.849999999995</v>
      </c>
      <c r="C13" s="306">
        <v>27009.4</v>
      </c>
      <c r="D13" s="306">
        <v>27417.760000000002</v>
      </c>
      <c r="E13" s="306">
        <v>27490.66</v>
      </c>
      <c r="F13" s="306">
        <v>27059.81</v>
      </c>
      <c r="G13" s="306">
        <v>29078.660000000003</v>
      </c>
      <c r="H13" s="306">
        <v>27144.07</v>
      </c>
      <c r="I13" s="306">
        <v>29467.999999999996</v>
      </c>
      <c r="J13" s="306">
        <v>30071.55</v>
      </c>
      <c r="K13" s="306">
        <v>15308.489999999998</v>
      </c>
      <c r="L13" s="306">
        <v>15134.359999999999</v>
      </c>
      <c r="M13" s="306">
        <v>26044.530000000002</v>
      </c>
      <c r="N13" s="311">
        <f t="shared" si="0"/>
        <v>308159.14</v>
      </c>
    </row>
    <row r="14" spans="1:14" ht="20.100000000000001" customHeight="1" x14ac:dyDescent="0.25">
      <c r="A14" s="115" t="s">
        <v>169</v>
      </c>
      <c r="B14" s="306">
        <v>461478.8299999999</v>
      </c>
      <c r="C14" s="306">
        <v>418302.1399999999</v>
      </c>
      <c r="D14" s="306">
        <v>460392.68000000028</v>
      </c>
      <c r="E14" s="306">
        <v>440755.77999999968</v>
      </c>
      <c r="F14" s="306">
        <v>404938.17999999993</v>
      </c>
      <c r="G14" s="306">
        <v>421347.72000000009</v>
      </c>
      <c r="H14" s="306">
        <v>425937.4700000002</v>
      </c>
      <c r="I14" s="306">
        <v>420738.32999999961</v>
      </c>
      <c r="J14" s="306">
        <v>414764.76000000018</v>
      </c>
      <c r="K14" s="306">
        <v>455974.31000000006</v>
      </c>
      <c r="L14" s="306">
        <v>448886.85000000056</v>
      </c>
      <c r="M14" s="306">
        <v>472105.7600000003</v>
      </c>
      <c r="N14" s="311">
        <f t="shared" si="0"/>
        <v>5245622.8100000005</v>
      </c>
    </row>
    <row r="15" spans="1:14" ht="20.100000000000001" customHeight="1" x14ac:dyDescent="0.25">
      <c r="A15" s="115" t="s">
        <v>304</v>
      </c>
      <c r="B15" s="306">
        <v>477841.0309999999</v>
      </c>
      <c r="C15" s="306">
        <v>443036.54200000007</v>
      </c>
      <c r="D15" s="306">
        <v>478579.01799999992</v>
      </c>
      <c r="E15" s="306">
        <v>483911.49800000014</v>
      </c>
      <c r="F15" s="306">
        <v>474273.68100000022</v>
      </c>
      <c r="G15" s="306">
        <v>466894.005</v>
      </c>
      <c r="H15" s="306">
        <v>469942.17699999997</v>
      </c>
      <c r="I15" s="306">
        <v>460663.83800000011</v>
      </c>
      <c r="J15" s="306">
        <v>455324.72000000015</v>
      </c>
      <c r="K15" s="306">
        <v>501497.16500000015</v>
      </c>
      <c r="L15" s="306">
        <v>491398.66300000012</v>
      </c>
      <c r="M15" s="306">
        <v>511028.21100000013</v>
      </c>
      <c r="N15" s="311">
        <f t="shared" si="0"/>
        <v>5714390.5490000006</v>
      </c>
    </row>
    <row r="16" spans="1:14" ht="20.100000000000001" customHeight="1" x14ac:dyDescent="0.25">
      <c r="A16" s="115" t="s">
        <v>305</v>
      </c>
      <c r="B16" s="306">
        <v>0</v>
      </c>
      <c r="C16" s="306">
        <v>0</v>
      </c>
      <c r="D16" s="306">
        <v>0</v>
      </c>
      <c r="E16" s="306">
        <v>0</v>
      </c>
      <c r="F16" s="306">
        <v>0</v>
      </c>
      <c r="G16" s="306">
        <v>0</v>
      </c>
      <c r="H16" s="306">
        <v>0</v>
      </c>
      <c r="I16" s="306">
        <v>0</v>
      </c>
      <c r="J16" s="306">
        <v>0</v>
      </c>
      <c r="K16" s="306">
        <v>0</v>
      </c>
      <c r="L16" s="306">
        <v>0</v>
      </c>
      <c r="M16" s="306">
        <v>0</v>
      </c>
      <c r="N16" s="311">
        <f t="shared" si="0"/>
        <v>0</v>
      </c>
    </row>
    <row r="17" spans="1:14" ht="20.100000000000001" customHeight="1" x14ac:dyDescent="0.25">
      <c r="A17" s="115" t="s">
        <v>175</v>
      </c>
      <c r="B17" s="306">
        <v>9916.5500000000011</v>
      </c>
      <c r="C17" s="306">
        <v>8707.869999999999</v>
      </c>
      <c r="D17" s="306">
        <v>10559.57</v>
      </c>
      <c r="E17" s="306">
        <v>10776.320000000002</v>
      </c>
      <c r="F17" s="306">
        <v>27413.729999999996</v>
      </c>
      <c r="G17" s="306">
        <v>29273.050000000003</v>
      </c>
      <c r="H17" s="306">
        <v>32413.829999999998</v>
      </c>
      <c r="I17" s="306">
        <v>30002.120000000003</v>
      </c>
      <c r="J17" s="306">
        <v>27015.38</v>
      </c>
      <c r="K17" s="306">
        <v>11139.24</v>
      </c>
      <c r="L17" s="306">
        <v>7179.66</v>
      </c>
      <c r="M17" s="306">
        <v>6962.41</v>
      </c>
      <c r="N17" s="311">
        <f t="shared" si="0"/>
        <v>211359.73</v>
      </c>
    </row>
    <row r="18" spans="1:14" ht="20.100000000000001" customHeight="1" x14ac:dyDescent="0.25">
      <c r="A18" s="115" t="s">
        <v>387</v>
      </c>
      <c r="B18" s="306">
        <v>381.17200000000003</v>
      </c>
      <c r="C18" s="306">
        <v>1268.2449999999999</v>
      </c>
      <c r="D18" s="306">
        <v>763.7249999999998</v>
      </c>
      <c r="E18" s="306">
        <v>0</v>
      </c>
      <c r="F18" s="306">
        <v>0</v>
      </c>
      <c r="G18" s="306">
        <v>495.94200000000001</v>
      </c>
      <c r="H18" s="306">
        <v>0</v>
      </c>
      <c r="I18" s="306">
        <v>0</v>
      </c>
      <c r="J18" s="306">
        <v>0</v>
      </c>
      <c r="K18" s="306">
        <v>499.00199999999995</v>
      </c>
      <c r="L18" s="306">
        <v>251.04200000000003</v>
      </c>
      <c r="M18" s="306">
        <v>503.45600000000002</v>
      </c>
      <c r="N18" s="311">
        <f t="shared" si="0"/>
        <v>4162.5839999999998</v>
      </c>
    </row>
    <row r="19" spans="1:14" ht="20.100000000000001" customHeight="1" x14ac:dyDescent="0.25">
      <c r="A19" s="200" t="s">
        <v>15</v>
      </c>
      <c r="B19" s="310">
        <f>SUM(B5:B18)</f>
        <v>1599444.2750000001</v>
      </c>
      <c r="C19" s="310">
        <f t="shared" ref="C19:M19" si="1">SUM(C5:C18)</f>
        <v>1489843.5619999999</v>
      </c>
      <c r="D19" s="310">
        <f t="shared" si="1"/>
        <v>1576735.8020000006</v>
      </c>
      <c r="E19" s="310">
        <f t="shared" si="1"/>
        <v>1522315.9119999998</v>
      </c>
      <c r="F19" s="310">
        <f t="shared" si="1"/>
        <v>1508599.6910000003</v>
      </c>
      <c r="G19" s="310">
        <f t="shared" si="1"/>
        <v>1519873.2610000004</v>
      </c>
      <c r="H19" s="310">
        <f t="shared" si="1"/>
        <v>1538169.7130000002</v>
      </c>
      <c r="I19" s="310">
        <f t="shared" si="1"/>
        <v>1531792.412</v>
      </c>
      <c r="J19" s="310">
        <f t="shared" si="1"/>
        <v>1496581.1660000002</v>
      </c>
      <c r="K19" s="310">
        <f t="shared" si="1"/>
        <v>1587329.6119999997</v>
      </c>
      <c r="L19" s="310">
        <f t="shared" si="1"/>
        <v>1573926.0960000006</v>
      </c>
      <c r="M19" s="310">
        <f t="shared" si="1"/>
        <v>1670780.942</v>
      </c>
      <c r="N19" s="311">
        <f t="shared" si="0"/>
        <v>18615392.444000002</v>
      </c>
    </row>
    <row r="20" spans="1:14" ht="20.100000000000001" customHeight="1" x14ac:dyDescent="0.25">
      <c r="A20" s="110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2" spans="1:14" ht="20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8"/>
    </row>
    <row r="24" spans="1:14" x14ac:dyDescent="0.25">
      <c r="N24" s="27"/>
    </row>
    <row r="43" spans="2:14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</sheetData>
  <pageMargins left="0.7" right="0.7" top="0.75" bottom="0.75" header="0.3" footer="0.3"/>
  <pageSetup paperSize="14" scale="63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>
    <pageSetUpPr fitToPage="1"/>
  </sheetPr>
  <dimension ref="A1:L37"/>
  <sheetViews>
    <sheetView zoomScale="75" zoomScaleNormal="75" workbookViewId="0">
      <selection activeCell="F40" sqref="F40"/>
    </sheetView>
  </sheetViews>
  <sheetFormatPr baseColWidth="10" defaultColWidth="11.42578125" defaultRowHeight="13.5" x14ac:dyDescent="0.25"/>
  <cols>
    <col min="1" max="1" width="43.7109375" style="8" customWidth="1"/>
    <col min="2" max="2" width="13.42578125" style="8" customWidth="1"/>
    <col min="3" max="3" width="15.5703125" style="8" customWidth="1"/>
    <col min="4" max="4" width="16.42578125" style="8" customWidth="1"/>
    <col min="5" max="5" width="20.28515625" style="8" customWidth="1"/>
    <col min="6" max="6" width="11.7109375" style="8" customWidth="1"/>
    <col min="7" max="7" width="12.140625" style="8" customWidth="1"/>
    <col min="8" max="8" width="11.7109375" style="8" customWidth="1"/>
    <col min="9" max="9" width="11.5703125" style="8" customWidth="1"/>
    <col min="10" max="10" width="11.7109375" style="8" customWidth="1"/>
    <col min="11" max="11" width="12.85546875" style="8" customWidth="1"/>
    <col min="12" max="12" width="13" style="8" customWidth="1"/>
    <col min="13" max="13" width="13.140625" style="8" customWidth="1"/>
    <col min="14" max="14" width="12.28515625" style="8" customWidth="1"/>
    <col min="15" max="16384" width="11.42578125" style="8"/>
  </cols>
  <sheetData>
    <row r="1" spans="1:12" x14ac:dyDescent="0.25">
      <c r="A1" s="31" t="s">
        <v>481</v>
      </c>
      <c r="B1" s="12"/>
      <c r="C1" s="12"/>
      <c r="D1" s="12"/>
      <c r="E1" s="12"/>
      <c r="F1" s="12"/>
    </row>
    <row r="2" spans="1:12" x14ac:dyDescent="0.25">
      <c r="A2" s="12"/>
      <c r="B2" s="12"/>
      <c r="C2" s="12"/>
      <c r="D2" s="12"/>
      <c r="E2" s="12"/>
      <c r="F2" s="12"/>
    </row>
    <row r="3" spans="1:12" ht="15" customHeight="1" x14ac:dyDescent="0.25">
      <c r="A3" s="12" t="s">
        <v>316</v>
      </c>
      <c r="B3" s="12"/>
      <c r="C3" s="12"/>
      <c r="D3" s="12"/>
      <c r="E3" s="12"/>
      <c r="F3" s="12"/>
    </row>
    <row r="4" spans="1:12" ht="15" customHeight="1" x14ac:dyDescent="0.25">
      <c r="A4" s="12"/>
      <c r="B4" s="12"/>
      <c r="C4" s="12"/>
      <c r="D4" s="12"/>
      <c r="E4" s="12"/>
      <c r="F4" s="12"/>
    </row>
    <row r="5" spans="1:12" ht="15" customHeight="1" x14ac:dyDescent="0.25">
      <c r="A5" s="12"/>
      <c r="B5" s="12"/>
      <c r="C5" s="12"/>
      <c r="D5" s="12"/>
      <c r="E5" s="12"/>
      <c r="F5" s="12"/>
    </row>
    <row r="6" spans="1:12" ht="15" customHeight="1" x14ac:dyDescent="0.25">
      <c r="A6" s="201" t="s">
        <v>122</v>
      </c>
      <c r="B6" s="202" t="s">
        <v>1</v>
      </c>
      <c r="C6" s="201" t="s">
        <v>121</v>
      </c>
      <c r="D6" s="201" t="s">
        <v>16</v>
      </c>
      <c r="E6" s="201" t="s">
        <v>22</v>
      </c>
      <c r="F6" s="12"/>
    </row>
    <row r="7" spans="1:12" ht="15" customHeight="1" x14ac:dyDescent="0.25">
      <c r="A7" s="203"/>
      <c r="B7" s="204" t="s">
        <v>33</v>
      </c>
      <c r="C7" s="205" t="s">
        <v>34</v>
      </c>
      <c r="D7" s="205" t="s">
        <v>67</v>
      </c>
      <c r="E7" s="206"/>
      <c r="F7" s="12"/>
    </row>
    <row r="8" spans="1:12" ht="15" customHeight="1" x14ac:dyDescent="0.25">
      <c r="A8" s="107" t="s">
        <v>189</v>
      </c>
      <c r="B8" s="313">
        <f>+'36'!B17</f>
        <v>8462.348</v>
      </c>
      <c r="C8" s="313">
        <f>+'36'!C17</f>
        <v>10465.567999999999</v>
      </c>
      <c r="D8" s="313">
        <f>+'36'!D17</f>
        <v>0</v>
      </c>
      <c r="E8" s="308">
        <f t="shared" ref="E8:E15" si="0">SUM(B8:D8)</f>
        <v>18927.915999999997</v>
      </c>
      <c r="F8" s="12"/>
      <c r="H8" s="27"/>
      <c r="I8" s="186"/>
      <c r="J8" s="27"/>
      <c r="K8" s="27"/>
      <c r="L8" s="27"/>
    </row>
    <row r="9" spans="1:12" ht="15" customHeight="1" x14ac:dyDescent="0.25">
      <c r="A9" s="107" t="s">
        <v>190</v>
      </c>
      <c r="B9" s="313">
        <f>+'36'!B34</f>
        <v>12169.766</v>
      </c>
      <c r="C9" s="313">
        <f>+'36'!C34</f>
        <v>6139.2330000000002</v>
      </c>
      <c r="D9" s="313">
        <f>+'36'!D34</f>
        <v>0</v>
      </c>
      <c r="E9" s="308">
        <f t="shared" si="0"/>
        <v>18308.999</v>
      </c>
      <c r="F9" s="12"/>
      <c r="H9" s="27"/>
      <c r="I9" s="186"/>
      <c r="J9" s="27"/>
      <c r="K9" s="27"/>
      <c r="L9" s="27"/>
    </row>
    <row r="10" spans="1:12" ht="15" customHeight="1" x14ac:dyDescent="0.25">
      <c r="A10" s="107" t="s">
        <v>191</v>
      </c>
      <c r="B10" s="313">
        <f>+'37'!B17</f>
        <v>27163.509000000002</v>
      </c>
      <c r="C10" s="313">
        <f>+'37'!C17</f>
        <v>34091.78</v>
      </c>
      <c r="D10" s="313">
        <f>+'37'!D17</f>
        <v>0</v>
      </c>
      <c r="E10" s="308">
        <f t="shared" si="0"/>
        <v>61255.289000000004</v>
      </c>
      <c r="F10" s="12"/>
      <c r="H10" s="27"/>
      <c r="I10" s="186"/>
      <c r="J10" s="27"/>
      <c r="K10" s="27"/>
      <c r="L10" s="27"/>
    </row>
    <row r="11" spans="1:12" ht="15" customHeight="1" x14ac:dyDescent="0.25">
      <c r="A11" s="107" t="s">
        <v>192</v>
      </c>
      <c r="B11" s="313">
        <f>+'37'!B34</f>
        <v>14757.386999999999</v>
      </c>
      <c r="C11" s="313">
        <f>+'37'!C34</f>
        <v>4884.5650000000005</v>
      </c>
      <c r="D11" s="313">
        <f>+'37'!D34</f>
        <v>0</v>
      </c>
      <c r="E11" s="308">
        <f t="shared" si="0"/>
        <v>19641.951999999997</v>
      </c>
      <c r="F11" s="12"/>
      <c r="H11" s="27"/>
      <c r="I11" s="186"/>
      <c r="J11" s="27"/>
      <c r="K11" s="27"/>
      <c r="L11" s="27"/>
    </row>
    <row r="12" spans="1:12" ht="15" customHeight="1" x14ac:dyDescent="0.25">
      <c r="A12" s="107" t="s">
        <v>193</v>
      </c>
      <c r="B12" s="313">
        <f>+'38'!B17</f>
        <v>39725.074999999997</v>
      </c>
      <c r="C12" s="313">
        <f>+'38'!C17</f>
        <v>17847.834000000003</v>
      </c>
      <c r="D12" s="313">
        <f>+'38'!D17</f>
        <v>0</v>
      </c>
      <c r="E12" s="308">
        <f t="shared" si="0"/>
        <v>57572.909</v>
      </c>
      <c r="F12" s="12"/>
      <c r="H12" s="27"/>
      <c r="I12" s="186"/>
      <c r="J12" s="27"/>
      <c r="K12" s="27"/>
      <c r="L12" s="27"/>
    </row>
    <row r="13" spans="1:12" ht="15" customHeight="1" x14ac:dyDescent="0.25">
      <c r="A13" s="107" t="s">
        <v>194</v>
      </c>
      <c r="B13" s="313">
        <f>+'38'!B34</f>
        <v>109231.462</v>
      </c>
      <c r="C13" s="313">
        <f>+'38'!C34</f>
        <v>48001.307999999997</v>
      </c>
      <c r="D13" s="313">
        <f>+'38'!D34</f>
        <v>0</v>
      </c>
      <c r="E13" s="308">
        <f t="shared" si="0"/>
        <v>157232.76999999999</v>
      </c>
      <c r="F13" s="12"/>
      <c r="H13" s="27"/>
      <c r="I13" s="186"/>
      <c r="J13" s="27"/>
      <c r="K13" s="27"/>
      <c r="L13" s="27"/>
    </row>
    <row r="14" spans="1:12" ht="15" customHeight="1" x14ac:dyDescent="0.25">
      <c r="A14" s="107" t="s">
        <v>195</v>
      </c>
      <c r="B14" s="313">
        <f>+'39'!B17</f>
        <v>66228.822000000015</v>
      </c>
      <c r="C14" s="313">
        <f>+'39'!C17</f>
        <v>64559.470999999976</v>
      </c>
      <c r="D14" s="313">
        <f>+'39'!D17</f>
        <v>0</v>
      </c>
      <c r="E14" s="308">
        <f t="shared" si="0"/>
        <v>130788.29299999999</v>
      </c>
      <c r="F14" s="12"/>
      <c r="H14" s="27"/>
      <c r="I14" s="186"/>
      <c r="J14" s="27"/>
      <c r="K14" s="27"/>
      <c r="L14" s="27"/>
    </row>
    <row r="15" spans="1:12" s="163" customFormat="1" ht="15" customHeight="1" x14ac:dyDescent="0.25">
      <c r="A15" s="164" t="s">
        <v>196</v>
      </c>
      <c r="B15" s="313">
        <f>+'39'!B34</f>
        <v>69345.656999999992</v>
      </c>
      <c r="C15" s="313">
        <f>+'39'!C34</f>
        <v>52012.250999999997</v>
      </c>
      <c r="D15" s="313">
        <f>+'39'!D34</f>
        <v>0</v>
      </c>
      <c r="E15" s="308">
        <f t="shared" si="0"/>
        <v>121357.908</v>
      </c>
      <c r="F15" s="162"/>
      <c r="H15" s="27"/>
      <c r="I15" s="186"/>
      <c r="J15" s="27"/>
      <c r="K15" s="27"/>
      <c r="L15" s="27"/>
    </row>
    <row r="16" spans="1:12" s="163" customFormat="1" ht="15" customHeight="1" x14ac:dyDescent="0.25">
      <c r="A16" s="164" t="s">
        <v>394</v>
      </c>
      <c r="B16" s="313">
        <f>'40'!B17</f>
        <v>25132.110000000004</v>
      </c>
      <c r="C16" s="313">
        <f>'40'!C17</f>
        <v>11730.380999999999</v>
      </c>
      <c r="D16" s="313">
        <f>'40'!D17</f>
        <v>0</v>
      </c>
      <c r="E16" s="308">
        <f t="shared" ref="E16:E23" si="1">SUM(B16:D16)</f>
        <v>36862.491000000002</v>
      </c>
      <c r="F16" s="162"/>
      <c r="H16" s="27"/>
      <c r="I16" s="186"/>
      <c r="J16" s="27"/>
      <c r="K16" s="27"/>
      <c r="L16" s="27"/>
    </row>
    <row r="17" spans="1:12" ht="15" customHeight="1" x14ac:dyDescent="0.25">
      <c r="A17" s="107" t="s">
        <v>197</v>
      </c>
      <c r="B17" s="313">
        <f>'40'!B34</f>
        <v>67817.956000000006</v>
      </c>
      <c r="C17" s="313">
        <f>'40'!C34</f>
        <v>62759.878000000012</v>
      </c>
      <c r="D17" s="313">
        <f>'40'!D34</f>
        <v>0</v>
      </c>
      <c r="E17" s="308">
        <f t="shared" si="1"/>
        <v>130577.83400000002</v>
      </c>
      <c r="F17" s="12"/>
      <c r="H17" s="27"/>
      <c r="I17" s="186"/>
      <c r="J17" s="27"/>
      <c r="K17" s="27"/>
      <c r="L17" s="27"/>
    </row>
    <row r="18" spans="1:12" ht="15" customHeight="1" x14ac:dyDescent="0.25">
      <c r="A18" s="107" t="s">
        <v>198</v>
      </c>
      <c r="B18" s="313">
        <f>'41'!B17</f>
        <v>44279.250000000007</v>
      </c>
      <c r="C18" s="313">
        <f>'41'!C17</f>
        <v>23812.006999999998</v>
      </c>
      <c r="D18" s="313">
        <f>'41'!D17</f>
        <v>0</v>
      </c>
      <c r="E18" s="308">
        <f t="shared" si="1"/>
        <v>68091.257000000012</v>
      </c>
      <c r="F18" s="12"/>
      <c r="H18" s="27"/>
      <c r="I18" s="186"/>
      <c r="J18" s="27"/>
      <c r="K18" s="27"/>
      <c r="L18" s="27"/>
    </row>
    <row r="19" spans="1:12" ht="15" customHeight="1" x14ac:dyDescent="0.25">
      <c r="A19" s="107" t="s">
        <v>199</v>
      </c>
      <c r="B19" s="313">
        <f>'41'!B34</f>
        <v>18586.094000000001</v>
      </c>
      <c r="C19" s="313">
        <f>'41'!C34</f>
        <v>17044.355</v>
      </c>
      <c r="D19" s="313">
        <f>'41'!D34</f>
        <v>0</v>
      </c>
      <c r="E19" s="308">
        <f t="shared" si="1"/>
        <v>35630.449000000001</v>
      </c>
      <c r="F19" s="12"/>
      <c r="H19" s="27"/>
      <c r="I19" s="186"/>
      <c r="J19" s="27"/>
      <c r="K19" s="27"/>
      <c r="L19" s="27"/>
    </row>
    <row r="20" spans="1:12" ht="15" customHeight="1" x14ac:dyDescent="0.25">
      <c r="A20" s="107" t="s">
        <v>200</v>
      </c>
      <c r="B20" s="313">
        <f>'42_1'!B17</f>
        <v>43980.089999999989</v>
      </c>
      <c r="C20" s="313">
        <f>'42_1'!C17</f>
        <v>57181.768000000004</v>
      </c>
      <c r="D20" s="313">
        <f>'42_1'!D17</f>
        <v>0</v>
      </c>
      <c r="E20" s="308">
        <f t="shared" si="1"/>
        <v>101161.85799999999</v>
      </c>
      <c r="F20" s="12"/>
      <c r="H20" s="27"/>
      <c r="I20" s="186"/>
      <c r="J20" s="27"/>
      <c r="K20" s="27"/>
      <c r="L20" s="27"/>
    </row>
    <row r="21" spans="1:12" ht="15" customHeight="1" x14ac:dyDescent="0.25">
      <c r="A21" s="107" t="s">
        <v>201</v>
      </c>
      <c r="B21" s="313">
        <f>'42_1'!B34</f>
        <v>8093.3170000000009</v>
      </c>
      <c r="C21" s="313">
        <f>'42_1'!C34</f>
        <v>7042.308</v>
      </c>
      <c r="D21" s="313">
        <f>'42_1'!D34</f>
        <v>0</v>
      </c>
      <c r="E21" s="308">
        <f t="shared" si="1"/>
        <v>15135.625</v>
      </c>
      <c r="F21" s="12"/>
      <c r="H21" s="27"/>
      <c r="I21" s="186"/>
      <c r="J21" s="27"/>
      <c r="K21" s="27"/>
      <c r="L21" s="27"/>
    </row>
    <row r="22" spans="1:12" ht="15" customHeight="1" x14ac:dyDescent="0.25">
      <c r="A22" s="107" t="s">
        <v>202</v>
      </c>
      <c r="B22" s="313">
        <f>'42_2'!B17</f>
        <v>1278.1600000000001</v>
      </c>
      <c r="C22" s="313">
        <f>'42_2'!C17</f>
        <v>7293.8620000000001</v>
      </c>
      <c r="D22" s="313">
        <f>'42_2'!D17</f>
        <v>0</v>
      </c>
      <c r="E22" s="308">
        <f t="shared" si="1"/>
        <v>8572.0220000000008</v>
      </c>
      <c r="F22" s="12"/>
      <c r="H22" s="27"/>
      <c r="I22" s="186"/>
      <c r="J22" s="27"/>
      <c r="K22" s="27"/>
      <c r="L22" s="27"/>
    </row>
    <row r="23" spans="1:12" ht="15" customHeight="1" x14ac:dyDescent="0.25">
      <c r="A23" s="107" t="s">
        <v>35</v>
      </c>
      <c r="B23" s="313">
        <f>'42_2'!B34</f>
        <v>331763.44599999994</v>
      </c>
      <c r="C23" s="313">
        <f>'42_2'!C34</f>
        <v>145532.90399999995</v>
      </c>
      <c r="D23" s="313">
        <f>'42_2'!D34</f>
        <v>0</v>
      </c>
      <c r="E23" s="308">
        <f t="shared" si="1"/>
        <v>477296.34999999986</v>
      </c>
      <c r="F23" s="12"/>
      <c r="H23" s="27"/>
      <c r="I23" s="186"/>
      <c r="J23" s="27"/>
      <c r="K23" s="27"/>
      <c r="L23" s="27"/>
    </row>
    <row r="24" spans="1:12" ht="15" customHeight="1" x14ac:dyDescent="0.25">
      <c r="A24" s="207" t="s">
        <v>15</v>
      </c>
      <c r="B24" s="308">
        <f>SUM(B8:B23)</f>
        <v>888014.44900000002</v>
      </c>
      <c r="C24" s="308">
        <f>SUM(C8:C23)</f>
        <v>570399.47299999988</v>
      </c>
      <c r="D24" s="308">
        <f>SUM(D8:D23)</f>
        <v>0</v>
      </c>
      <c r="E24" s="308">
        <f>SUM(E8:E23)</f>
        <v>1458413.9219999998</v>
      </c>
      <c r="F24" s="12"/>
      <c r="G24" s="20"/>
      <c r="H24" s="20"/>
      <c r="I24" s="186"/>
      <c r="J24" s="27"/>
    </row>
    <row r="25" spans="1:12" ht="15" customHeight="1" x14ac:dyDescent="0.25">
      <c r="A25" s="12"/>
      <c r="B25" s="12"/>
      <c r="C25" s="12"/>
      <c r="D25" s="12"/>
      <c r="E25" s="12"/>
      <c r="F25" s="12"/>
    </row>
    <row r="26" spans="1:12" ht="15" customHeight="1" x14ac:dyDescent="0.25">
      <c r="A26" s="91" t="s">
        <v>17</v>
      </c>
      <c r="B26" s="12"/>
      <c r="C26" s="12"/>
      <c r="D26" s="12"/>
      <c r="E26" s="12"/>
      <c r="F26" s="12"/>
      <c r="G26" s="27"/>
    </row>
    <row r="27" spans="1:12" ht="15" customHeight="1" x14ac:dyDescent="0.25">
      <c r="A27" s="92" t="s">
        <v>20</v>
      </c>
      <c r="B27" s="12"/>
      <c r="C27" s="12"/>
      <c r="D27" s="12"/>
      <c r="E27" s="12"/>
      <c r="F27" s="12"/>
    </row>
    <row r="28" spans="1:12" ht="15" customHeight="1" x14ac:dyDescent="0.25">
      <c r="A28" s="92" t="s">
        <v>21</v>
      </c>
    </row>
    <row r="29" spans="1:12" ht="15" customHeight="1" x14ac:dyDescent="0.25">
      <c r="A29" s="92" t="s">
        <v>18</v>
      </c>
    </row>
    <row r="30" spans="1:12" ht="15" customHeight="1" x14ac:dyDescent="0.25">
      <c r="A30" s="75" t="s">
        <v>19</v>
      </c>
    </row>
    <row r="31" spans="1:12" ht="15" customHeight="1" x14ac:dyDescent="0.25"/>
    <row r="32" spans="1:1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</sheetData>
  <phoneticPr fontId="0" type="noConversion"/>
  <pageMargins left="1.5748031496062993" right="0.75" top="1.1811023622047245" bottom="1" header="0" footer="0"/>
  <pageSetup scale="72" orientation="portrait" r:id="rId1"/>
  <headerFooter alignWithMargins="0">
    <oddFooter>&amp;C35</oddFooter>
  </headerFooter>
  <ignoredErrors>
    <ignoredError sqref="B7:D7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48"/>
  <dimension ref="A1:R67"/>
  <sheetViews>
    <sheetView topLeftCell="A44" workbookViewId="0">
      <selection activeCell="A77" sqref="A77"/>
    </sheetView>
  </sheetViews>
  <sheetFormatPr baseColWidth="10" defaultColWidth="9.42578125" defaultRowHeight="12.75" x14ac:dyDescent="0.2"/>
  <cols>
    <col min="1" max="1" width="12.5703125" customWidth="1"/>
    <col min="2" max="2" width="16.140625" bestFit="1" customWidth="1"/>
    <col min="4" max="4" width="10.140625" bestFit="1" customWidth="1"/>
    <col min="6" max="6" width="10.140625" bestFit="1" customWidth="1"/>
    <col min="8" max="8" width="10.140625" bestFit="1" customWidth="1"/>
    <col min="10" max="10" width="10.140625" bestFit="1" customWidth="1"/>
    <col min="12" max="12" width="10.140625" bestFit="1" customWidth="1"/>
    <col min="13" max="13" width="12.7109375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5.75" x14ac:dyDescent="0.2">
      <c r="A1" s="583" t="s">
        <v>492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</row>
    <row r="2" spans="1:18" ht="15.75" x14ac:dyDescent="0.2">
      <c r="A2" s="584" t="s">
        <v>407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</row>
    <row r="4" spans="1:18" ht="15" x14ac:dyDescent="0.2">
      <c r="A4" s="481"/>
      <c r="B4" s="481"/>
    </row>
    <row r="5" spans="1:18" ht="15" x14ac:dyDescent="0.2">
      <c r="A5" s="420"/>
      <c r="B5" s="420"/>
      <c r="C5" s="482" t="s">
        <v>460</v>
      </c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</row>
    <row r="6" spans="1:18" ht="31.5" x14ac:dyDescent="0.2">
      <c r="A6" s="480" t="s">
        <v>400</v>
      </c>
      <c r="B6" s="480" t="s">
        <v>401</v>
      </c>
      <c r="C6" s="480" t="s">
        <v>424</v>
      </c>
      <c r="D6" s="480" t="s">
        <v>466</v>
      </c>
      <c r="E6" s="480" t="s">
        <v>425</v>
      </c>
      <c r="F6" s="480" t="s">
        <v>467</v>
      </c>
      <c r="G6" s="480" t="s">
        <v>426</v>
      </c>
      <c r="H6" s="480" t="s">
        <v>468</v>
      </c>
      <c r="I6" s="480" t="s">
        <v>427</v>
      </c>
      <c r="J6" s="480" t="s">
        <v>469</v>
      </c>
      <c r="K6" s="480" t="s">
        <v>428</v>
      </c>
      <c r="L6" s="480" t="s">
        <v>470</v>
      </c>
      <c r="M6" s="480" t="s">
        <v>471</v>
      </c>
      <c r="N6" s="480" t="s">
        <v>429</v>
      </c>
      <c r="O6" s="480" t="s">
        <v>408</v>
      </c>
      <c r="P6" s="480" t="s">
        <v>409</v>
      </c>
      <c r="Q6" s="480" t="s">
        <v>410</v>
      </c>
      <c r="R6" s="480" t="s">
        <v>411</v>
      </c>
    </row>
    <row r="7" spans="1:18" ht="15.75" x14ac:dyDescent="0.2">
      <c r="A7" s="420" t="s">
        <v>499</v>
      </c>
      <c r="B7" s="421" t="s">
        <v>28</v>
      </c>
      <c r="C7" s="422">
        <v>0</v>
      </c>
      <c r="D7" s="422">
        <v>0</v>
      </c>
      <c r="E7" s="422">
        <v>804.45499999999993</v>
      </c>
      <c r="F7" s="422">
        <v>0.16</v>
      </c>
      <c r="G7" s="422">
        <v>3137.121999999998</v>
      </c>
      <c r="H7" s="422">
        <v>0.44</v>
      </c>
      <c r="I7" s="422">
        <v>11875.999999999998</v>
      </c>
      <c r="J7" s="422">
        <v>3.4649999999999994</v>
      </c>
      <c r="K7" s="422">
        <v>4654.9000000000042</v>
      </c>
      <c r="L7" s="422">
        <v>1.98</v>
      </c>
      <c r="M7" s="422">
        <v>1206.7150000000006</v>
      </c>
      <c r="N7" s="422">
        <v>1151.9000000000001</v>
      </c>
      <c r="O7" s="422">
        <v>7434.8469999999925</v>
      </c>
      <c r="P7" s="422">
        <v>21685.237000000005</v>
      </c>
      <c r="Q7" s="422">
        <v>8586.7469999999885</v>
      </c>
      <c r="R7" s="422">
        <v>30271.984000000022</v>
      </c>
    </row>
    <row r="8" spans="1:18" ht="15.75" x14ac:dyDescent="0.2">
      <c r="A8" s="420"/>
      <c r="B8" s="421" t="s">
        <v>30</v>
      </c>
      <c r="C8" s="422">
        <v>0</v>
      </c>
      <c r="D8" s="422">
        <v>0</v>
      </c>
      <c r="E8" s="422">
        <v>0</v>
      </c>
      <c r="F8" s="422">
        <v>0</v>
      </c>
      <c r="G8" s="422">
        <v>0</v>
      </c>
      <c r="H8" s="422">
        <v>0</v>
      </c>
      <c r="I8" s="422">
        <v>0</v>
      </c>
      <c r="J8" s="422">
        <v>0</v>
      </c>
      <c r="K8" s="422">
        <v>0</v>
      </c>
      <c r="L8" s="422">
        <v>0</v>
      </c>
      <c r="M8" s="422">
        <v>0</v>
      </c>
      <c r="N8" s="422">
        <v>0</v>
      </c>
      <c r="O8" s="422">
        <v>22268.072999999989</v>
      </c>
      <c r="P8" s="422">
        <v>0</v>
      </c>
      <c r="Q8" s="422">
        <v>22268.072999999989</v>
      </c>
      <c r="R8" s="422">
        <v>22268.072999999989</v>
      </c>
    </row>
    <row r="9" spans="1:18" ht="15.75" x14ac:dyDescent="0.2">
      <c r="A9" s="420"/>
      <c r="B9" s="421" t="s">
        <v>27</v>
      </c>
      <c r="C9" s="422">
        <v>0</v>
      </c>
      <c r="D9" s="422">
        <v>0</v>
      </c>
      <c r="E9" s="422">
        <v>1233.152</v>
      </c>
      <c r="F9" s="422">
        <v>3.0599999999999987</v>
      </c>
      <c r="G9" s="422">
        <v>3962.5570000000002</v>
      </c>
      <c r="H9" s="422">
        <v>6.8750000000000018</v>
      </c>
      <c r="I9" s="422">
        <v>24192.976000000006</v>
      </c>
      <c r="J9" s="422">
        <v>60.735000000000028</v>
      </c>
      <c r="K9" s="422">
        <v>4717.6809999999996</v>
      </c>
      <c r="L9" s="422">
        <v>41.534999999999997</v>
      </c>
      <c r="M9" s="422">
        <v>828.38700000000006</v>
      </c>
      <c r="N9" s="422">
        <v>0</v>
      </c>
      <c r="O9" s="422">
        <v>7154.8209999999972</v>
      </c>
      <c r="P9" s="422">
        <v>35046.957999999999</v>
      </c>
      <c r="Q9" s="422">
        <v>7154.8209999999972</v>
      </c>
      <c r="R9" s="422">
        <v>42201.779000000039</v>
      </c>
    </row>
    <row r="10" spans="1:18" ht="15.75" x14ac:dyDescent="0.2">
      <c r="A10" s="420"/>
      <c r="B10" s="421" t="s">
        <v>402</v>
      </c>
      <c r="C10" s="422">
        <v>0</v>
      </c>
      <c r="D10" s="422">
        <v>0</v>
      </c>
      <c r="E10" s="422">
        <v>7.96</v>
      </c>
      <c r="F10" s="422">
        <v>0</v>
      </c>
      <c r="G10" s="422">
        <v>33.097999999999999</v>
      </c>
      <c r="H10" s="422">
        <v>0</v>
      </c>
      <c r="I10" s="422">
        <v>273.28499999999991</v>
      </c>
      <c r="J10" s="422">
        <v>0.22500000000000001</v>
      </c>
      <c r="K10" s="422">
        <v>202.55000000000004</v>
      </c>
      <c r="L10" s="422">
        <v>0</v>
      </c>
      <c r="M10" s="422">
        <v>0.63</v>
      </c>
      <c r="N10" s="422">
        <v>0</v>
      </c>
      <c r="O10" s="422">
        <v>407.65600000000012</v>
      </c>
      <c r="P10" s="422">
        <v>517.74799999999993</v>
      </c>
      <c r="Q10" s="422">
        <v>407.65600000000012</v>
      </c>
      <c r="R10" s="422">
        <v>925.40400000000011</v>
      </c>
    </row>
    <row r="11" spans="1:18" ht="15.75" x14ac:dyDescent="0.2">
      <c r="A11" s="426" t="s">
        <v>500</v>
      </c>
      <c r="B11" s="426"/>
      <c r="C11" s="427">
        <v>0</v>
      </c>
      <c r="D11" s="427">
        <v>0</v>
      </c>
      <c r="E11" s="427">
        <v>2045.567</v>
      </c>
      <c r="F11" s="427">
        <v>3.2199999999999989</v>
      </c>
      <c r="G11" s="427">
        <v>7132.7769999999982</v>
      </c>
      <c r="H11" s="427">
        <v>7.3150000000000022</v>
      </c>
      <c r="I11" s="427">
        <v>36342.261000000006</v>
      </c>
      <c r="J11" s="427">
        <v>64.425000000000026</v>
      </c>
      <c r="K11" s="427">
        <v>9575.131000000003</v>
      </c>
      <c r="L11" s="427">
        <v>43.514999999999993</v>
      </c>
      <c r="M11" s="427">
        <v>2035.7320000000009</v>
      </c>
      <c r="N11" s="427">
        <v>1151.9000000000001</v>
      </c>
      <c r="O11" s="427">
        <v>37265.396999999983</v>
      </c>
      <c r="P11" s="427">
        <v>57249.943000000007</v>
      </c>
      <c r="Q11" s="427">
        <v>38417.296999999977</v>
      </c>
      <c r="R11" s="427">
        <v>95667.240000000049</v>
      </c>
    </row>
    <row r="12" spans="1:18" ht="15.75" x14ac:dyDescent="0.2">
      <c r="A12" s="420" t="s">
        <v>501</v>
      </c>
      <c r="B12" s="421" t="s">
        <v>28</v>
      </c>
      <c r="C12" s="422">
        <v>0</v>
      </c>
      <c r="D12" s="422">
        <v>0</v>
      </c>
      <c r="E12" s="422">
        <v>766.45999999999947</v>
      </c>
      <c r="F12" s="422">
        <v>0.29500000000000004</v>
      </c>
      <c r="G12" s="422">
        <v>2741.2879999999996</v>
      </c>
      <c r="H12" s="422">
        <v>0.56100000000000005</v>
      </c>
      <c r="I12" s="422">
        <v>11159.245000000012</v>
      </c>
      <c r="J12" s="422">
        <v>5.43</v>
      </c>
      <c r="K12" s="422">
        <v>4249.5650000000041</v>
      </c>
      <c r="L12" s="422">
        <v>1.3049999999999999</v>
      </c>
      <c r="M12" s="422">
        <v>1135.4199999999994</v>
      </c>
      <c r="N12" s="422">
        <v>1029.376</v>
      </c>
      <c r="O12" s="422">
        <v>7003.5129999999999</v>
      </c>
      <c r="P12" s="422">
        <v>20059.569000000029</v>
      </c>
      <c r="Q12" s="422">
        <v>8032.8890000000038</v>
      </c>
      <c r="R12" s="422">
        <v>28092.457999999988</v>
      </c>
    </row>
    <row r="13" spans="1:18" ht="15.75" x14ac:dyDescent="0.2">
      <c r="A13" s="420"/>
      <c r="B13" s="421" t="s">
        <v>30</v>
      </c>
      <c r="C13" s="422">
        <v>0</v>
      </c>
      <c r="D13" s="422">
        <v>0</v>
      </c>
      <c r="E13" s="422">
        <v>0</v>
      </c>
      <c r="F13" s="422">
        <v>0</v>
      </c>
      <c r="G13" s="422">
        <v>0</v>
      </c>
      <c r="H13" s="422">
        <v>0</v>
      </c>
      <c r="I13" s="422">
        <v>0</v>
      </c>
      <c r="J13" s="422">
        <v>0</v>
      </c>
      <c r="K13" s="422">
        <v>0</v>
      </c>
      <c r="L13" s="422">
        <v>0</v>
      </c>
      <c r="M13" s="422">
        <v>0</v>
      </c>
      <c r="N13" s="422">
        <v>0</v>
      </c>
      <c r="O13" s="422">
        <v>29301.707999999995</v>
      </c>
      <c r="P13" s="422">
        <v>0</v>
      </c>
      <c r="Q13" s="422">
        <v>29301.707999999995</v>
      </c>
      <c r="R13" s="422">
        <v>29301.707999999995</v>
      </c>
    </row>
    <row r="14" spans="1:18" ht="15.75" x14ac:dyDescent="0.2">
      <c r="A14" s="420"/>
      <c r="B14" s="421" t="s">
        <v>27</v>
      </c>
      <c r="C14" s="422">
        <v>0</v>
      </c>
      <c r="D14" s="422">
        <v>0</v>
      </c>
      <c r="E14" s="422">
        <v>1168.0810000000013</v>
      </c>
      <c r="F14" s="422">
        <v>3.9349999999999996</v>
      </c>
      <c r="G14" s="422">
        <v>3575.42</v>
      </c>
      <c r="H14" s="422">
        <v>6.3029999999999999</v>
      </c>
      <c r="I14" s="422">
        <v>21908.731000000036</v>
      </c>
      <c r="J14" s="422">
        <v>52.305000000000028</v>
      </c>
      <c r="K14" s="422">
        <v>4166.8109999999979</v>
      </c>
      <c r="L14" s="422">
        <v>32.039999999999992</v>
      </c>
      <c r="M14" s="422">
        <v>810.11399999999912</v>
      </c>
      <c r="N14" s="422">
        <v>0</v>
      </c>
      <c r="O14" s="422">
        <v>6660.9669999999951</v>
      </c>
      <c r="P14" s="422">
        <v>31723.73999999998</v>
      </c>
      <c r="Q14" s="422">
        <v>6660.9669999999951</v>
      </c>
      <c r="R14" s="422">
        <v>38384.707000000009</v>
      </c>
    </row>
    <row r="15" spans="1:18" ht="15.75" x14ac:dyDescent="0.2">
      <c r="A15" s="423"/>
      <c r="B15" s="421" t="s">
        <v>402</v>
      </c>
      <c r="C15" s="422">
        <v>0</v>
      </c>
      <c r="D15" s="422">
        <v>0</v>
      </c>
      <c r="E15" s="422">
        <v>6.9750000000000005</v>
      </c>
      <c r="F15" s="422">
        <v>0</v>
      </c>
      <c r="G15" s="422">
        <v>27.455999999999996</v>
      </c>
      <c r="H15" s="422">
        <v>0</v>
      </c>
      <c r="I15" s="422">
        <v>236.05499999999998</v>
      </c>
      <c r="J15" s="422">
        <v>0</v>
      </c>
      <c r="K15" s="422">
        <v>175.09499999999994</v>
      </c>
      <c r="L15" s="422">
        <v>0</v>
      </c>
      <c r="M15" s="422">
        <v>0.94499999999999995</v>
      </c>
      <c r="N15" s="422">
        <v>0</v>
      </c>
      <c r="O15" s="422">
        <v>422.40499999999975</v>
      </c>
      <c r="P15" s="422">
        <v>446.5259999999999</v>
      </c>
      <c r="Q15" s="422">
        <v>422.40499999999975</v>
      </c>
      <c r="R15" s="422">
        <v>868.93099999999959</v>
      </c>
    </row>
    <row r="16" spans="1:18" ht="15.75" x14ac:dyDescent="0.2">
      <c r="A16" s="426" t="s">
        <v>502</v>
      </c>
      <c r="B16" s="426"/>
      <c r="C16" s="427">
        <v>0</v>
      </c>
      <c r="D16" s="427">
        <v>0</v>
      </c>
      <c r="E16" s="427">
        <v>1941.5160000000005</v>
      </c>
      <c r="F16" s="427">
        <v>4.2299999999999995</v>
      </c>
      <c r="G16" s="427">
        <v>6344.1639999999998</v>
      </c>
      <c r="H16" s="427">
        <v>6.8639999999999999</v>
      </c>
      <c r="I16" s="427">
        <v>33304.031000000046</v>
      </c>
      <c r="J16" s="427">
        <v>57.735000000000028</v>
      </c>
      <c r="K16" s="427">
        <v>8591.4710000000014</v>
      </c>
      <c r="L16" s="427">
        <v>33.344999999999992</v>
      </c>
      <c r="M16" s="427">
        <v>1946.4789999999985</v>
      </c>
      <c r="N16" s="427">
        <v>1029.376</v>
      </c>
      <c r="O16" s="427">
        <v>43388.592999999993</v>
      </c>
      <c r="P16" s="427">
        <v>52229.835000000006</v>
      </c>
      <c r="Q16" s="427">
        <v>44417.968999999997</v>
      </c>
      <c r="R16" s="427">
        <v>96647.803999999989</v>
      </c>
    </row>
    <row r="17" spans="1:18" ht="15.75" x14ac:dyDescent="0.2">
      <c r="A17" s="420" t="s">
        <v>503</v>
      </c>
      <c r="B17" s="421" t="s">
        <v>28</v>
      </c>
      <c r="C17" s="422">
        <v>0</v>
      </c>
      <c r="D17" s="422">
        <v>0</v>
      </c>
      <c r="E17" s="422">
        <v>894.00500000000011</v>
      </c>
      <c r="F17" s="422">
        <v>0.39500000000000002</v>
      </c>
      <c r="G17" s="422">
        <v>3665.2039999999979</v>
      </c>
      <c r="H17" s="422">
        <v>0.8580000000000001</v>
      </c>
      <c r="I17" s="422">
        <v>13166.135</v>
      </c>
      <c r="J17" s="422">
        <v>6.48</v>
      </c>
      <c r="K17" s="422">
        <v>5455.8250000000007</v>
      </c>
      <c r="L17" s="422">
        <v>2.0699999999999994</v>
      </c>
      <c r="M17" s="422">
        <v>1324.7650000000001</v>
      </c>
      <c r="N17" s="422">
        <v>1182.0260000000001</v>
      </c>
      <c r="O17" s="422">
        <v>8491.6570000000011</v>
      </c>
      <c r="P17" s="422">
        <v>24515.736999999983</v>
      </c>
      <c r="Q17" s="422">
        <v>9673.6830000000009</v>
      </c>
      <c r="R17" s="422">
        <v>34189.419999999976</v>
      </c>
    </row>
    <row r="18" spans="1:18" ht="15.75" x14ac:dyDescent="0.2">
      <c r="A18" s="420"/>
      <c r="B18" s="421" t="s">
        <v>30</v>
      </c>
      <c r="C18" s="422">
        <v>0</v>
      </c>
      <c r="D18" s="422">
        <v>0</v>
      </c>
      <c r="E18" s="422">
        <v>0</v>
      </c>
      <c r="F18" s="422">
        <v>0</v>
      </c>
      <c r="G18" s="422">
        <v>0</v>
      </c>
      <c r="H18" s="422">
        <v>0</v>
      </c>
      <c r="I18" s="422">
        <v>0</v>
      </c>
      <c r="J18" s="422">
        <v>0</v>
      </c>
      <c r="K18" s="422">
        <v>0</v>
      </c>
      <c r="L18" s="422">
        <v>0</v>
      </c>
      <c r="M18" s="422">
        <v>0</v>
      </c>
      <c r="N18" s="422">
        <v>0</v>
      </c>
      <c r="O18" s="422">
        <v>36849.867000000027</v>
      </c>
      <c r="P18" s="422">
        <v>0</v>
      </c>
      <c r="Q18" s="422">
        <v>36849.867000000027</v>
      </c>
      <c r="R18" s="422">
        <v>36849.867000000027</v>
      </c>
    </row>
    <row r="19" spans="1:18" ht="15.75" x14ac:dyDescent="0.2">
      <c r="A19" s="420"/>
      <c r="B19" s="421" t="s">
        <v>27</v>
      </c>
      <c r="C19" s="422">
        <v>0</v>
      </c>
      <c r="D19" s="422">
        <v>0</v>
      </c>
      <c r="E19" s="422">
        <v>1246.0770000000009</v>
      </c>
      <c r="F19" s="422">
        <v>4.9999999999999982</v>
      </c>
      <c r="G19" s="422">
        <v>4309.8780000000033</v>
      </c>
      <c r="H19" s="422">
        <v>10.317999999999998</v>
      </c>
      <c r="I19" s="422">
        <v>26023.28200000001</v>
      </c>
      <c r="J19" s="422">
        <v>75.420000000000044</v>
      </c>
      <c r="K19" s="422">
        <v>4905.2690000000075</v>
      </c>
      <c r="L19" s="422">
        <v>38.250000000000021</v>
      </c>
      <c r="M19" s="422">
        <v>909.90499999999963</v>
      </c>
      <c r="N19" s="422">
        <v>0</v>
      </c>
      <c r="O19" s="422">
        <v>6630.0469999999968</v>
      </c>
      <c r="P19" s="422">
        <v>37523.399000000005</v>
      </c>
      <c r="Q19" s="422">
        <v>6630.0469999999968</v>
      </c>
      <c r="R19" s="422">
        <v>44153.44600000004</v>
      </c>
    </row>
    <row r="20" spans="1:18" ht="15.75" x14ac:dyDescent="0.2">
      <c r="A20" s="423"/>
      <c r="B20" s="421" t="s">
        <v>402</v>
      </c>
      <c r="C20" s="422">
        <v>0</v>
      </c>
      <c r="D20" s="422">
        <v>0</v>
      </c>
      <c r="E20" s="422">
        <v>9.0149999999999988</v>
      </c>
      <c r="F20" s="422">
        <v>0</v>
      </c>
      <c r="G20" s="422">
        <v>40.115000000000016</v>
      </c>
      <c r="H20" s="422">
        <v>0</v>
      </c>
      <c r="I20" s="422">
        <v>298.07999999999987</v>
      </c>
      <c r="J20" s="422">
        <v>0</v>
      </c>
      <c r="K20" s="422">
        <v>220.81999999999994</v>
      </c>
      <c r="L20" s="422">
        <v>0</v>
      </c>
      <c r="M20" s="422">
        <v>1.1399999999999999</v>
      </c>
      <c r="N20" s="422">
        <v>0</v>
      </c>
      <c r="O20" s="422">
        <v>681.52999999999986</v>
      </c>
      <c r="P20" s="422">
        <v>569.16999999999996</v>
      </c>
      <c r="Q20" s="422">
        <v>681.52999999999986</v>
      </c>
      <c r="R20" s="422">
        <v>1250.7000000000005</v>
      </c>
    </row>
    <row r="21" spans="1:18" ht="15.75" x14ac:dyDescent="0.2">
      <c r="A21" s="426" t="s">
        <v>504</v>
      </c>
      <c r="B21" s="426"/>
      <c r="C21" s="427">
        <v>0</v>
      </c>
      <c r="D21" s="427">
        <v>0</v>
      </c>
      <c r="E21" s="427">
        <v>2149.0970000000011</v>
      </c>
      <c r="F21" s="427">
        <v>5.3949999999999978</v>
      </c>
      <c r="G21" s="427">
        <v>8015.197000000001</v>
      </c>
      <c r="H21" s="427">
        <v>11.175999999999998</v>
      </c>
      <c r="I21" s="427">
        <v>39487.49700000001</v>
      </c>
      <c r="J21" s="427">
        <v>81.900000000000048</v>
      </c>
      <c r="K21" s="427">
        <v>10581.914000000008</v>
      </c>
      <c r="L21" s="427">
        <v>40.320000000000022</v>
      </c>
      <c r="M21" s="427">
        <v>2235.8099999999995</v>
      </c>
      <c r="N21" s="427">
        <v>1182.0260000000001</v>
      </c>
      <c r="O21" s="427">
        <v>52653.101000000024</v>
      </c>
      <c r="P21" s="427">
        <v>62608.305999999982</v>
      </c>
      <c r="Q21" s="427">
        <v>53835.12700000003</v>
      </c>
      <c r="R21" s="427">
        <v>116443.43300000005</v>
      </c>
    </row>
    <row r="22" spans="1:18" ht="15.75" x14ac:dyDescent="0.2">
      <c r="A22" s="420" t="s">
        <v>505</v>
      </c>
      <c r="B22" s="421" t="s">
        <v>28</v>
      </c>
      <c r="C22" s="422">
        <v>0</v>
      </c>
      <c r="D22" s="422">
        <v>0</v>
      </c>
      <c r="E22" s="422">
        <v>1058.9499999999994</v>
      </c>
      <c r="F22" s="422">
        <v>0.75500000000000012</v>
      </c>
      <c r="G22" s="422">
        <v>4404.371000000001</v>
      </c>
      <c r="H22" s="422">
        <v>1.617</v>
      </c>
      <c r="I22" s="422">
        <v>14974.425000000003</v>
      </c>
      <c r="J22" s="422">
        <v>7.6799999999999988</v>
      </c>
      <c r="K22" s="422">
        <v>5814.1450000000077</v>
      </c>
      <c r="L22" s="422">
        <v>1.4400000000000002</v>
      </c>
      <c r="M22" s="422">
        <v>1285.0300000000002</v>
      </c>
      <c r="N22" s="422">
        <v>1149.5740000000005</v>
      </c>
      <c r="O22" s="422">
        <v>9828.4510000000082</v>
      </c>
      <c r="P22" s="422">
        <v>27548.413000000015</v>
      </c>
      <c r="Q22" s="422">
        <v>10978.025000000007</v>
      </c>
      <c r="R22" s="422">
        <v>38526.437999999951</v>
      </c>
    </row>
    <row r="23" spans="1:18" ht="15.75" x14ac:dyDescent="0.2">
      <c r="A23" s="420"/>
      <c r="B23" s="421" t="s">
        <v>30</v>
      </c>
      <c r="C23" s="422">
        <v>0</v>
      </c>
      <c r="D23" s="422">
        <v>0</v>
      </c>
      <c r="E23" s="422">
        <v>0</v>
      </c>
      <c r="F23" s="422">
        <v>0</v>
      </c>
      <c r="G23" s="422">
        <v>0</v>
      </c>
      <c r="H23" s="422">
        <v>0</v>
      </c>
      <c r="I23" s="422">
        <v>0</v>
      </c>
      <c r="J23" s="422">
        <v>0</v>
      </c>
      <c r="K23" s="422">
        <v>0.67600000000000005</v>
      </c>
      <c r="L23" s="422">
        <v>0</v>
      </c>
      <c r="M23" s="422">
        <v>0</v>
      </c>
      <c r="N23" s="422">
        <v>0</v>
      </c>
      <c r="O23" s="422">
        <v>39217.278999999973</v>
      </c>
      <c r="P23" s="422">
        <v>0.67600000000000005</v>
      </c>
      <c r="Q23" s="422">
        <v>39217.278999999973</v>
      </c>
      <c r="R23" s="422">
        <v>39217.954999999973</v>
      </c>
    </row>
    <row r="24" spans="1:18" ht="15.75" x14ac:dyDescent="0.2">
      <c r="A24" s="420"/>
      <c r="B24" s="421" t="s">
        <v>27</v>
      </c>
      <c r="C24" s="422">
        <v>0</v>
      </c>
      <c r="D24" s="422">
        <v>0</v>
      </c>
      <c r="E24" s="422">
        <v>1523.7789999999993</v>
      </c>
      <c r="F24" s="422">
        <v>13.31</v>
      </c>
      <c r="G24" s="422">
        <v>5165.9749999999995</v>
      </c>
      <c r="H24" s="422">
        <v>23.495999999999984</v>
      </c>
      <c r="I24" s="422">
        <v>29148.437000000013</v>
      </c>
      <c r="J24" s="422">
        <v>114.34500000000008</v>
      </c>
      <c r="K24" s="422">
        <v>5196.5150000000012</v>
      </c>
      <c r="L24" s="422">
        <v>54.63</v>
      </c>
      <c r="M24" s="422">
        <v>890.07500000000016</v>
      </c>
      <c r="N24" s="422">
        <v>0</v>
      </c>
      <c r="O24" s="422">
        <v>7806.0839999999962</v>
      </c>
      <c r="P24" s="422">
        <v>42130.561999999984</v>
      </c>
      <c r="Q24" s="422">
        <v>7806.0839999999962</v>
      </c>
      <c r="R24" s="422">
        <v>49936.645999999986</v>
      </c>
    </row>
    <row r="25" spans="1:18" ht="15.75" x14ac:dyDescent="0.2">
      <c r="A25" s="423"/>
      <c r="B25" s="421" t="s">
        <v>402</v>
      </c>
      <c r="C25" s="422">
        <v>0</v>
      </c>
      <c r="D25" s="422">
        <v>0</v>
      </c>
      <c r="E25" s="422">
        <v>12.094999999999997</v>
      </c>
      <c r="F25" s="422">
        <v>0</v>
      </c>
      <c r="G25" s="422">
        <v>45.154000000000011</v>
      </c>
      <c r="H25" s="422">
        <v>0</v>
      </c>
      <c r="I25" s="422">
        <v>337.5449999999999</v>
      </c>
      <c r="J25" s="422">
        <v>0.13500000000000001</v>
      </c>
      <c r="K25" s="422">
        <v>223.20500000000001</v>
      </c>
      <c r="L25" s="422">
        <v>0</v>
      </c>
      <c r="M25" s="422">
        <v>1.4850000000000001</v>
      </c>
      <c r="N25" s="422">
        <v>0</v>
      </c>
      <c r="O25" s="422">
        <v>980.82799999999997</v>
      </c>
      <c r="P25" s="422">
        <v>619.61899999999991</v>
      </c>
      <c r="Q25" s="422">
        <v>980.82799999999997</v>
      </c>
      <c r="R25" s="422">
        <v>1600.4470000000006</v>
      </c>
    </row>
    <row r="26" spans="1:18" ht="15.75" x14ac:dyDescent="0.2">
      <c r="A26" s="426" t="s">
        <v>506</v>
      </c>
      <c r="B26" s="426"/>
      <c r="C26" s="427">
        <v>0</v>
      </c>
      <c r="D26" s="427">
        <v>0</v>
      </c>
      <c r="E26" s="427">
        <v>2594.8239999999983</v>
      </c>
      <c r="F26" s="427">
        <v>14.065000000000001</v>
      </c>
      <c r="G26" s="427">
        <v>9615.5000000000018</v>
      </c>
      <c r="H26" s="427">
        <v>25.112999999999985</v>
      </c>
      <c r="I26" s="427">
        <v>44460.407000000014</v>
      </c>
      <c r="J26" s="427">
        <v>122.16000000000008</v>
      </c>
      <c r="K26" s="427">
        <v>11234.54100000001</v>
      </c>
      <c r="L26" s="427">
        <v>56.07</v>
      </c>
      <c r="M26" s="427">
        <v>2176.5900000000006</v>
      </c>
      <c r="N26" s="427">
        <v>1149.5740000000005</v>
      </c>
      <c r="O26" s="427">
        <v>57832.641999999978</v>
      </c>
      <c r="P26" s="427">
        <v>70299.27</v>
      </c>
      <c r="Q26" s="427">
        <v>58982.215999999979</v>
      </c>
      <c r="R26" s="427">
        <v>129281.4859999999</v>
      </c>
    </row>
    <row r="27" spans="1:18" ht="15.75" x14ac:dyDescent="0.2">
      <c r="A27" s="420" t="s">
        <v>507</v>
      </c>
      <c r="B27" s="421" t="s">
        <v>28</v>
      </c>
      <c r="C27" s="422">
        <v>0</v>
      </c>
      <c r="D27" s="422">
        <v>0</v>
      </c>
      <c r="E27" s="422">
        <v>1461.9299999999998</v>
      </c>
      <c r="F27" s="422">
        <v>2.3149999999999991</v>
      </c>
      <c r="G27" s="422">
        <v>5666.3940000000002</v>
      </c>
      <c r="H27" s="422">
        <v>3.9159999999999999</v>
      </c>
      <c r="I27" s="422">
        <v>17616.495999999999</v>
      </c>
      <c r="J27" s="422">
        <v>13.394999999999996</v>
      </c>
      <c r="K27" s="422">
        <v>6408.68</v>
      </c>
      <c r="L27" s="422">
        <v>2.4299999999999997</v>
      </c>
      <c r="M27" s="422">
        <v>1167.615</v>
      </c>
      <c r="N27" s="422">
        <v>1138.5560000000005</v>
      </c>
      <c r="O27" s="422">
        <v>10568.932999999997</v>
      </c>
      <c r="P27" s="422">
        <v>32343.170999999995</v>
      </c>
      <c r="Q27" s="422">
        <v>11707.489000000001</v>
      </c>
      <c r="R27" s="422">
        <v>44050.660000000025</v>
      </c>
    </row>
    <row r="28" spans="1:18" ht="15.75" x14ac:dyDescent="0.2">
      <c r="A28" s="420"/>
      <c r="B28" s="421" t="s">
        <v>30</v>
      </c>
      <c r="C28" s="422">
        <v>0</v>
      </c>
      <c r="D28" s="422">
        <v>0</v>
      </c>
      <c r="E28" s="422">
        <v>0</v>
      </c>
      <c r="F28" s="422">
        <v>0</v>
      </c>
      <c r="G28" s="422">
        <v>0</v>
      </c>
      <c r="H28" s="422">
        <v>0</v>
      </c>
      <c r="I28" s="422">
        <v>0</v>
      </c>
      <c r="J28" s="422">
        <v>0</v>
      </c>
      <c r="K28" s="422">
        <v>0</v>
      </c>
      <c r="L28" s="422">
        <v>0</v>
      </c>
      <c r="M28" s="422">
        <v>0</v>
      </c>
      <c r="N28" s="422">
        <v>0</v>
      </c>
      <c r="O28" s="422">
        <v>28554.493000000028</v>
      </c>
      <c r="P28" s="422">
        <v>0</v>
      </c>
      <c r="Q28" s="422">
        <v>28554.493000000028</v>
      </c>
      <c r="R28" s="422">
        <v>28554.493000000028</v>
      </c>
    </row>
    <row r="29" spans="1:18" ht="15.75" x14ac:dyDescent="0.2">
      <c r="A29" s="420"/>
      <c r="B29" s="421" t="s">
        <v>27</v>
      </c>
      <c r="C29" s="422">
        <v>0</v>
      </c>
      <c r="D29" s="422">
        <v>0</v>
      </c>
      <c r="E29" s="422">
        <v>2034.8820000000001</v>
      </c>
      <c r="F29" s="422">
        <v>23.474999999999998</v>
      </c>
      <c r="G29" s="422">
        <v>6838.6409999999996</v>
      </c>
      <c r="H29" s="422">
        <v>37.971999999999973</v>
      </c>
      <c r="I29" s="422">
        <v>34698.95199999999</v>
      </c>
      <c r="J29" s="422">
        <v>140.09000000000012</v>
      </c>
      <c r="K29" s="422">
        <v>5886.9140000000043</v>
      </c>
      <c r="L29" s="422">
        <v>56.385000000000005</v>
      </c>
      <c r="M29" s="422">
        <v>812.68199999999865</v>
      </c>
      <c r="N29" s="422">
        <v>0</v>
      </c>
      <c r="O29" s="422">
        <v>9668.8500000000022</v>
      </c>
      <c r="P29" s="422">
        <v>50529.992999999973</v>
      </c>
      <c r="Q29" s="422">
        <v>9668.8500000000022</v>
      </c>
      <c r="R29" s="422">
        <v>60198.843000000008</v>
      </c>
    </row>
    <row r="30" spans="1:18" ht="15.75" x14ac:dyDescent="0.2">
      <c r="A30" s="423"/>
      <c r="B30" s="421" t="s">
        <v>402</v>
      </c>
      <c r="C30" s="422">
        <v>0</v>
      </c>
      <c r="D30" s="422">
        <v>0</v>
      </c>
      <c r="E30" s="422">
        <v>20.535000000000004</v>
      </c>
      <c r="F30" s="422">
        <v>0</v>
      </c>
      <c r="G30" s="422">
        <v>64.190000000000012</v>
      </c>
      <c r="H30" s="422">
        <v>0</v>
      </c>
      <c r="I30" s="422">
        <v>452.82499999999999</v>
      </c>
      <c r="J30" s="422">
        <v>0</v>
      </c>
      <c r="K30" s="422">
        <v>252.14000000000004</v>
      </c>
      <c r="L30" s="422">
        <v>0</v>
      </c>
      <c r="M30" s="422">
        <v>1.1850000000000001</v>
      </c>
      <c r="N30" s="422">
        <v>0</v>
      </c>
      <c r="O30" s="422">
        <v>1238.4719999999991</v>
      </c>
      <c r="P30" s="422">
        <v>790.875</v>
      </c>
      <c r="Q30" s="422">
        <v>1238.4719999999991</v>
      </c>
      <c r="R30" s="422">
        <v>2029.3470000000002</v>
      </c>
    </row>
    <row r="31" spans="1:18" ht="15.75" x14ac:dyDescent="0.2">
      <c r="A31" s="426" t="s">
        <v>508</v>
      </c>
      <c r="B31" s="426"/>
      <c r="C31" s="427">
        <v>0</v>
      </c>
      <c r="D31" s="427">
        <v>0</v>
      </c>
      <c r="E31" s="427">
        <v>3517.3469999999998</v>
      </c>
      <c r="F31" s="427">
        <v>25.789999999999996</v>
      </c>
      <c r="G31" s="427">
        <v>12569.225</v>
      </c>
      <c r="H31" s="427">
        <v>41.88799999999997</v>
      </c>
      <c r="I31" s="427">
        <v>52768.272999999986</v>
      </c>
      <c r="J31" s="427">
        <v>153.48500000000013</v>
      </c>
      <c r="K31" s="427">
        <v>12547.734000000004</v>
      </c>
      <c r="L31" s="427">
        <v>58.815000000000005</v>
      </c>
      <c r="M31" s="427">
        <v>1981.4819999999986</v>
      </c>
      <c r="N31" s="427">
        <v>1138.5560000000005</v>
      </c>
      <c r="O31" s="427">
        <v>50030.748000000029</v>
      </c>
      <c r="P31" s="427">
        <v>83664.038999999961</v>
      </c>
      <c r="Q31" s="427">
        <v>51169.30400000004</v>
      </c>
      <c r="R31" s="427">
        <v>134833.34300000005</v>
      </c>
    </row>
    <row r="32" spans="1:18" ht="15.75" x14ac:dyDescent="0.2">
      <c r="A32" s="420" t="s">
        <v>509</v>
      </c>
      <c r="B32" s="421" t="s">
        <v>28</v>
      </c>
      <c r="C32" s="422">
        <v>0</v>
      </c>
      <c r="D32" s="422">
        <v>0</v>
      </c>
      <c r="E32" s="422">
        <v>1999.3099999999995</v>
      </c>
      <c r="F32" s="422">
        <v>3.3699999999999997</v>
      </c>
      <c r="G32" s="422">
        <v>7242.2580000000025</v>
      </c>
      <c r="H32" s="422">
        <v>6.16</v>
      </c>
      <c r="I32" s="422">
        <v>20464.418000000009</v>
      </c>
      <c r="J32" s="422">
        <v>17.310000000000002</v>
      </c>
      <c r="K32" s="422">
        <v>6441.4050000000016</v>
      </c>
      <c r="L32" s="422">
        <v>1.395</v>
      </c>
      <c r="M32" s="422">
        <v>1130.8800000000001</v>
      </c>
      <c r="N32" s="422">
        <v>1112.4749999999997</v>
      </c>
      <c r="O32" s="422">
        <v>10699.016000000003</v>
      </c>
      <c r="P32" s="422">
        <v>37306.505999999979</v>
      </c>
      <c r="Q32" s="422">
        <v>11811.490999999998</v>
      </c>
      <c r="R32" s="422">
        <v>49117.996999999959</v>
      </c>
    </row>
    <row r="33" spans="1:18" ht="15.75" x14ac:dyDescent="0.2">
      <c r="A33" s="420"/>
      <c r="B33" s="421" t="s">
        <v>30</v>
      </c>
      <c r="C33" s="422">
        <v>0</v>
      </c>
      <c r="D33" s="422">
        <v>0</v>
      </c>
      <c r="E33" s="422">
        <v>0</v>
      </c>
      <c r="F33" s="422">
        <v>0</v>
      </c>
      <c r="G33" s="422">
        <v>0</v>
      </c>
      <c r="H33" s="422">
        <v>0</v>
      </c>
      <c r="I33" s="422">
        <v>0</v>
      </c>
      <c r="J33" s="422">
        <v>0</v>
      </c>
      <c r="K33" s="422">
        <v>0</v>
      </c>
      <c r="L33" s="422">
        <v>0</v>
      </c>
      <c r="M33" s="422">
        <v>0</v>
      </c>
      <c r="N33" s="422">
        <v>0</v>
      </c>
      <c r="O33" s="422">
        <v>26449.068999999992</v>
      </c>
      <c r="P33" s="422">
        <v>0</v>
      </c>
      <c r="Q33" s="422">
        <v>26449.068999999992</v>
      </c>
      <c r="R33" s="422">
        <v>26449.068999999992</v>
      </c>
    </row>
    <row r="34" spans="1:18" ht="15.75" x14ac:dyDescent="0.2">
      <c r="A34" s="420"/>
      <c r="B34" s="421" t="s">
        <v>27</v>
      </c>
      <c r="C34" s="422">
        <v>0</v>
      </c>
      <c r="D34" s="422">
        <v>0</v>
      </c>
      <c r="E34" s="422">
        <v>2658.7709999999997</v>
      </c>
      <c r="F34" s="422">
        <v>32.765000000000001</v>
      </c>
      <c r="G34" s="422">
        <v>8326.4789999999994</v>
      </c>
      <c r="H34" s="422">
        <v>51.105999999999995</v>
      </c>
      <c r="I34" s="422">
        <v>37956.831999999995</v>
      </c>
      <c r="J34" s="422">
        <v>192.63000000000005</v>
      </c>
      <c r="K34" s="422">
        <v>6063.9660000000022</v>
      </c>
      <c r="L34" s="422">
        <v>58.695000000000007</v>
      </c>
      <c r="M34" s="422">
        <v>760.77399999999955</v>
      </c>
      <c r="N34" s="422">
        <v>0</v>
      </c>
      <c r="O34" s="422">
        <v>11587.090000000002</v>
      </c>
      <c r="P34" s="422">
        <v>56102.017999999996</v>
      </c>
      <c r="Q34" s="422">
        <v>11587.090000000002</v>
      </c>
      <c r="R34" s="422">
        <v>67689.107999999993</v>
      </c>
    </row>
    <row r="35" spans="1:18" ht="15.75" x14ac:dyDescent="0.2">
      <c r="A35" s="423"/>
      <c r="B35" s="421" t="s">
        <v>402</v>
      </c>
      <c r="C35" s="422">
        <v>0</v>
      </c>
      <c r="D35" s="422">
        <v>0</v>
      </c>
      <c r="E35" s="422">
        <v>29.735000000000003</v>
      </c>
      <c r="F35" s="422">
        <v>1.4999999999999999E-2</v>
      </c>
      <c r="G35" s="422">
        <v>83.777000000000001</v>
      </c>
      <c r="H35" s="422">
        <v>0</v>
      </c>
      <c r="I35" s="422">
        <v>486.95499999999993</v>
      </c>
      <c r="J35" s="422">
        <v>0.03</v>
      </c>
      <c r="K35" s="422">
        <v>266.00500000000005</v>
      </c>
      <c r="L35" s="422">
        <v>0</v>
      </c>
      <c r="M35" s="422">
        <v>0.93</v>
      </c>
      <c r="N35" s="422">
        <v>0</v>
      </c>
      <c r="O35" s="422">
        <v>1440.0000000000002</v>
      </c>
      <c r="P35" s="422">
        <v>867.44699999999966</v>
      </c>
      <c r="Q35" s="422">
        <v>1440.0000000000002</v>
      </c>
      <c r="R35" s="422">
        <v>2307.4470000000019</v>
      </c>
    </row>
    <row r="36" spans="1:18" ht="15.75" x14ac:dyDescent="0.2">
      <c r="A36" s="426" t="s">
        <v>510</v>
      </c>
      <c r="B36" s="426"/>
      <c r="C36" s="427">
        <v>0</v>
      </c>
      <c r="D36" s="427">
        <v>0</v>
      </c>
      <c r="E36" s="427">
        <v>4687.8159999999989</v>
      </c>
      <c r="F36" s="427">
        <v>36.15</v>
      </c>
      <c r="G36" s="427">
        <v>15652.514000000001</v>
      </c>
      <c r="H36" s="427">
        <v>57.265999999999991</v>
      </c>
      <c r="I36" s="427">
        <v>58908.205000000002</v>
      </c>
      <c r="J36" s="427">
        <v>209.97000000000006</v>
      </c>
      <c r="K36" s="427">
        <v>12771.376000000002</v>
      </c>
      <c r="L36" s="427">
        <v>60.090000000000011</v>
      </c>
      <c r="M36" s="427">
        <v>1892.5839999999996</v>
      </c>
      <c r="N36" s="427">
        <v>1112.4749999999997</v>
      </c>
      <c r="O36" s="427">
        <v>50175.174999999996</v>
      </c>
      <c r="P36" s="427">
        <v>94275.970999999976</v>
      </c>
      <c r="Q36" s="427">
        <v>51287.649999999994</v>
      </c>
      <c r="R36" s="427">
        <v>145563.62099999996</v>
      </c>
    </row>
    <row r="37" spans="1:18" ht="15.75" x14ac:dyDescent="0.2">
      <c r="A37" s="420" t="s">
        <v>511</v>
      </c>
      <c r="B37" s="421" t="s">
        <v>28</v>
      </c>
      <c r="C37" s="422">
        <v>0</v>
      </c>
      <c r="D37" s="422">
        <v>0</v>
      </c>
      <c r="E37" s="422">
        <v>1884.0599999999997</v>
      </c>
      <c r="F37" s="422">
        <v>2.0449999999999999</v>
      </c>
      <c r="G37" s="422">
        <v>7149.4559999999974</v>
      </c>
      <c r="H37" s="422">
        <v>3.9159999999999995</v>
      </c>
      <c r="I37" s="422">
        <v>21447.032999999999</v>
      </c>
      <c r="J37" s="422">
        <v>14.594999999999999</v>
      </c>
      <c r="K37" s="422">
        <v>7015.6050000000041</v>
      </c>
      <c r="L37" s="422">
        <v>2.6099999999999994</v>
      </c>
      <c r="M37" s="422">
        <v>1235.5399999999995</v>
      </c>
      <c r="N37" s="422">
        <v>1146.2140000000002</v>
      </c>
      <c r="O37" s="422">
        <v>11854.956000000004</v>
      </c>
      <c r="P37" s="422">
        <v>38754.859999999957</v>
      </c>
      <c r="Q37" s="422">
        <v>13001.169999999993</v>
      </c>
      <c r="R37" s="422">
        <v>51756.029999999948</v>
      </c>
    </row>
    <row r="38" spans="1:18" ht="15.75" x14ac:dyDescent="0.2">
      <c r="A38" s="420"/>
      <c r="B38" s="421" t="s">
        <v>30</v>
      </c>
      <c r="C38" s="422">
        <v>0</v>
      </c>
      <c r="D38" s="422">
        <v>0</v>
      </c>
      <c r="E38" s="422">
        <v>0</v>
      </c>
      <c r="F38" s="422">
        <v>0</v>
      </c>
      <c r="G38" s="422">
        <v>0</v>
      </c>
      <c r="H38" s="422">
        <v>0</v>
      </c>
      <c r="I38" s="422">
        <v>0</v>
      </c>
      <c r="J38" s="422">
        <v>0</v>
      </c>
      <c r="K38" s="422">
        <v>0</v>
      </c>
      <c r="L38" s="422">
        <v>0</v>
      </c>
      <c r="M38" s="422">
        <v>0</v>
      </c>
      <c r="N38" s="422">
        <v>0</v>
      </c>
      <c r="O38" s="422">
        <v>26510.533999999956</v>
      </c>
      <c r="P38" s="422">
        <v>0</v>
      </c>
      <c r="Q38" s="422">
        <v>26510.533999999956</v>
      </c>
      <c r="R38" s="422">
        <v>26510.533999999956</v>
      </c>
    </row>
    <row r="39" spans="1:18" ht="15.75" x14ac:dyDescent="0.2">
      <c r="A39" s="420"/>
      <c r="B39" s="421" t="s">
        <v>27</v>
      </c>
      <c r="C39" s="422">
        <v>0</v>
      </c>
      <c r="D39" s="422">
        <v>0</v>
      </c>
      <c r="E39" s="422">
        <v>2571.625</v>
      </c>
      <c r="F39" s="422">
        <v>28.625000000000007</v>
      </c>
      <c r="G39" s="422">
        <v>8509.965000000002</v>
      </c>
      <c r="H39" s="422">
        <v>46.034999999999997</v>
      </c>
      <c r="I39" s="422">
        <v>39009.179000000004</v>
      </c>
      <c r="J39" s="422">
        <v>187.60500000000002</v>
      </c>
      <c r="K39" s="422">
        <v>6438.2379999999994</v>
      </c>
      <c r="L39" s="422">
        <v>60.390000000000008</v>
      </c>
      <c r="M39" s="422">
        <v>796.87899999999865</v>
      </c>
      <c r="N39" s="422">
        <v>0</v>
      </c>
      <c r="O39" s="422">
        <v>13321.766999999994</v>
      </c>
      <c r="P39" s="422">
        <v>57648.541000000041</v>
      </c>
      <c r="Q39" s="422">
        <v>13321.766999999994</v>
      </c>
      <c r="R39" s="422">
        <v>70970.30799999999</v>
      </c>
    </row>
    <row r="40" spans="1:18" ht="15.75" x14ac:dyDescent="0.2">
      <c r="A40" s="423"/>
      <c r="B40" s="421" t="s">
        <v>402</v>
      </c>
      <c r="C40" s="422">
        <v>0</v>
      </c>
      <c r="D40" s="422">
        <v>0</v>
      </c>
      <c r="E40" s="422">
        <v>28.62</v>
      </c>
      <c r="F40" s="422">
        <v>0</v>
      </c>
      <c r="G40" s="422">
        <v>82.491999999999976</v>
      </c>
      <c r="H40" s="422">
        <v>0</v>
      </c>
      <c r="I40" s="422">
        <v>472.60499999999985</v>
      </c>
      <c r="J40" s="422">
        <v>0.03</v>
      </c>
      <c r="K40" s="422">
        <v>270.68</v>
      </c>
      <c r="L40" s="422">
        <v>0</v>
      </c>
      <c r="M40" s="422">
        <v>0.78000000000000014</v>
      </c>
      <c r="N40" s="422">
        <v>0</v>
      </c>
      <c r="O40" s="422">
        <v>1609.3609999999996</v>
      </c>
      <c r="P40" s="422">
        <v>855.20699999999977</v>
      </c>
      <c r="Q40" s="422">
        <v>1609.3609999999996</v>
      </c>
      <c r="R40" s="422">
        <v>2464.5680000000029</v>
      </c>
    </row>
    <row r="41" spans="1:18" ht="15.75" x14ac:dyDescent="0.2">
      <c r="A41" s="426" t="s">
        <v>512</v>
      </c>
      <c r="B41" s="426"/>
      <c r="C41" s="427">
        <v>0</v>
      </c>
      <c r="D41" s="427">
        <v>0</v>
      </c>
      <c r="E41" s="427">
        <v>4484.3049999999994</v>
      </c>
      <c r="F41" s="427">
        <v>30.670000000000009</v>
      </c>
      <c r="G41" s="427">
        <v>15741.912999999999</v>
      </c>
      <c r="H41" s="427">
        <v>49.950999999999993</v>
      </c>
      <c r="I41" s="427">
        <v>60928.817000000003</v>
      </c>
      <c r="J41" s="427">
        <v>202.23000000000002</v>
      </c>
      <c r="K41" s="427">
        <v>13724.523000000005</v>
      </c>
      <c r="L41" s="427">
        <v>63.000000000000007</v>
      </c>
      <c r="M41" s="427">
        <v>2033.198999999998</v>
      </c>
      <c r="N41" s="427">
        <v>1146.2140000000002</v>
      </c>
      <c r="O41" s="427">
        <v>53296.617999999951</v>
      </c>
      <c r="P41" s="427">
        <v>97258.607999999993</v>
      </c>
      <c r="Q41" s="427">
        <v>54442.831999999937</v>
      </c>
      <c r="R41" s="427">
        <v>151701.43999999989</v>
      </c>
    </row>
    <row r="42" spans="1:18" ht="15.75" x14ac:dyDescent="0.2">
      <c r="A42" s="420" t="s">
        <v>513</v>
      </c>
      <c r="B42" s="421" t="s">
        <v>28</v>
      </c>
      <c r="C42" s="422">
        <v>0</v>
      </c>
      <c r="D42" s="422">
        <v>0</v>
      </c>
      <c r="E42" s="422">
        <v>1576.8299999999992</v>
      </c>
      <c r="F42" s="422">
        <v>0.63000000000000012</v>
      </c>
      <c r="G42" s="422">
        <v>6519.3280000000013</v>
      </c>
      <c r="H42" s="422">
        <v>2.4750000000000001</v>
      </c>
      <c r="I42" s="422">
        <v>19804.321000000014</v>
      </c>
      <c r="J42" s="422">
        <v>5.1149999999999984</v>
      </c>
      <c r="K42" s="422">
        <v>6763.4799999999977</v>
      </c>
      <c r="L42" s="422">
        <v>1.8900000000000001</v>
      </c>
      <c r="M42" s="422">
        <v>1151.3649999999989</v>
      </c>
      <c r="N42" s="422">
        <v>1128.1769999999999</v>
      </c>
      <c r="O42" s="422">
        <v>10989.884999999984</v>
      </c>
      <c r="P42" s="422">
        <v>35825.434000000023</v>
      </c>
      <c r="Q42" s="422">
        <v>12118.061999999985</v>
      </c>
      <c r="R42" s="422">
        <v>47943.495999999985</v>
      </c>
    </row>
    <row r="43" spans="1:18" ht="15.75" x14ac:dyDescent="0.2">
      <c r="A43" s="420"/>
      <c r="B43" s="421" t="s">
        <v>30</v>
      </c>
      <c r="C43" s="422">
        <v>0</v>
      </c>
      <c r="D43" s="422">
        <v>0</v>
      </c>
      <c r="E43" s="422">
        <v>0</v>
      </c>
      <c r="F43" s="422">
        <v>0</v>
      </c>
      <c r="G43" s="422">
        <v>0</v>
      </c>
      <c r="H43" s="422">
        <v>0</v>
      </c>
      <c r="I43" s="422">
        <v>0</v>
      </c>
      <c r="J43" s="422">
        <v>0</v>
      </c>
      <c r="K43" s="422">
        <v>0</v>
      </c>
      <c r="L43" s="422">
        <v>0</v>
      </c>
      <c r="M43" s="422">
        <v>0</v>
      </c>
      <c r="N43" s="422">
        <v>0</v>
      </c>
      <c r="O43" s="422">
        <v>23362.142999999989</v>
      </c>
      <c r="P43" s="422">
        <v>0</v>
      </c>
      <c r="Q43" s="422">
        <v>23362.142999999989</v>
      </c>
      <c r="R43" s="422">
        <v>23362.142999999989</v>
      </c>
    </row>
    <row r="44" spans="1:18" ht="15.75" x14ac:dyDescent="0.2">
      <c r="A44" s="420"/>
      <c r="B44" s="421" t="s">
        <v>27</v>
      </c>
      <c r="C44" s="422">
        <v>0</v>
      </c>
      <c r="D44" s="422">
        <v>0</v>
      </c>
      <c r="E44" s="422">
        <v>2138.2450000000017</v>
      </c>
      <c r="F44" s="422">
        <v>18.500000000000011</v>
      </c>
      <c r="G44" s="422">
        <v>7688.4090000000069</v>
      </c>
      <c r="H44" s="422">
        <v>34.76</v>
      </c>
      <c r="I44" s="422">
        <v>36902.039999999979</v>
      </c>
      <c r="J44" s="422">
        <v>146.45999999999992</v>
      </c>
      <c r="K44" s="422">
        <v>6221.3410000000067</v>
      </c>
      <c r="L44" s="422">
        <v>55.710000000000029</v>
      </c>
      <c r="M44" s="422">
        <v>747.9749999999998</v>
      </c>
      <c r="N44" s="422">
        <v>0</v>
      </c>
      <c r="O44" s="422">
        <v>12855.447999999988</v>
      </c>
      <c r="P44" s="422">
        <v>53953.440000000024</v>
      </c>
      <c r="Q44" s="422">
        <v>12855.447999999988</v>
      </c>
      <c r="R44" s="422">
        <v>66808.888000000035</v>
      </c>
    </row>
    <row r="45" spans="1:18" ht="15.75" x14ac:dyDescent="0.2">
      <c r="A45" s="423"/>
      <c r="B45" s="421" t="s">
        <v>402</v>
      </c>
      <c r="C45" s="422">
        <v>0</v>
      </c>
      <c r="D45" s="422">
        <v>0</v>
      </c>
      <c r="E45" s="422">
        <v>25.164999999999996</v>
      </c>
      <c r="F45" s="422">
        <v>0</v>
      </c>
      <c r="G45" s="422">
        <v>73.933999999999997</v>
      </c>
      <c r="H45" s="422">
        <v>0</v>
      </c>
      <c r="I45" s="422">
        <v>433.1099999999999</v>
      </c>
      <c r="J45" s="422">
        <v>1.0649999999999999</v>
      </c>
      <c r="K45" s="422">
        <v>261.22499999999997</v>
      </c>
      <c r="L45" s="422">
        <v>0</v>
      </c>
      <c r="M45" s="422">
        <v>0.76500000000000001</v>
      </c>
      <c r="N45" s="422">
        <v>0</v>
      </c>
      <c r="O45" s="422">
        <v>1511.9450000000006</v>
      </c>
      <c r="P45" s="422">
        <v>795.26400000000001</v>
      </c>
      <c r="Q45" s="422">
        <v>1511.9450000000006</v>
      </c>
      <c r="R45" s="422">
        <v>2307.2089999999994</v>
      </c>
    </row>
    <row r="46" spans="1:18" ht="15.75" x14ac:dyDescent="0.2">
      <c r="A46" s="426" t="s">
        <v>514</v>
      </c>
      <c r="B46" s="426"/>
      <c r="C46" s="427">
        <v>0</v>
      </c>
      <c r="D46" s="427">
        <v>0</v>
      </c>
      <c r="E46" s="427">
        <v>3740.2400000000007</v>
      </c>
      <c r="F46" s="427">
        <v>19.13000000000001</v>
      </c>
      <c r="G46" s="427">
        <v>14281.671000000008</v>
      </c>
      <c r="H46" s="427">
        <v>37.234999999999999</v>
      </c>
      <c r="I46" s="427">
        <v>57139.47099999999</v>
      </c>
      <c r="J46" s="427">
        <v>152.63999999999993</v>
      </c>
      <c r="K46" s="427">
        <v>13246.046000000004</v>
      </c>
      <c r="L46" s="427">
        <v>57.60000000000003</v>
      </c>
      <c r="M46" s="427">
        <v>1900.1049999999989</v>
      </c>
      <c r="N46" s="427">
        <v>1128.1769999999999</v>
      </c>
      <c r="O46" s="427">
        <v>48719.420999999966</v>
      </c>
      <c r="P46" s="427">
        <v>90574.138000000035</v>
      </c>
      <c r="Q46" s="427">
        <v>49847.597999999962</v>
      </c>
      <c r="R46" s="427">
        <v>140421.736</v>
      </c>
    </row>
    <row r="47" spans="1:18" ht="15.75" x14ac:dyDescent="0.2">
      <c r="A47" s="420" t="s">
        <v>515</v>
      </c>
      <c r="B47" s="421" t="s">
        <v>28</v>
      </c>
      <c r="C47" s="422">
        <v>0</v>
      </c>
      <c r="D47" s="422">
        <v>0</v>
      </c>
      <c r="E47" s="422">
        <v>1251.4799999999987</v>
      </c>
      <c r="F47" s="422">
        <v>0.09</v>
      </c>
      <c r="G47" s="422">
        <v>5107.5509999999977</v>
      </c>
      <c r="H47" s="422">
        <v>0.63</v>
      </c>
      <c r="I47" s="422">
        <v>17452.825000000001</v>
      </c>
      <c r="J47" s="422">
        <v>3.6300000000000003</v>
      </c>
      <c r="K47" s="422">
        <v>6373.8550000000068</v>
      </c>
      <c r="L47" s="422">
        <v>1.69</v>
      </c>
      <c r="M47" s="422">
        <v>1097.109999999999</v>
      </c>
      <c r="N47" s="422">
        <v>1104.7730000000004</v>
      </c>
      <c r="O47" s="422">
        <v>10001.420999999998</v>
      </c>
      <c r="P47" s="422">
        <v>31288.86099999999</v>
      </c>
      <c r="Q47" s="422">
        <v>11106.194</v>
      </c>
      <c r="R47" s="422">
        <v>42395.055000000022</v>
      </c>
    </row>
    <row r="48" spans="1:18" ht="15.75" x14ac:dyDescent="0.2">
      <c r="A48" s="420"/>
      <c r="B48" s="421" t="s">
        <v>30</v>
      </c>
      <c r="C48" s="422">
        <v>0</v>
      </c>
      <c r="D48" s="422">
        <v>0</v>
      </c>
      <c r="E48" s="422">
        <v>0</v>
      </c>
      <c r="F48" s="422">
        <v>0</v>
      </c>
      <c r="G48" s="422">
        <v>0</v>
      </c>
      <c r="H48" s="422">
        <v>0</v>
      </c>
      <c r="I48" s="422">
        <v>0</v>
      </c>
      <c r="J48" s="422">
        <v>0</v>
      </c>
      <c r="K48" s="422">
        <v>0</v>
      </c>
      <c r="L48" s="422">
        <v>0</v>
      </c>
      <c r="M48" s="422">
        <v>0</v>
      </c>
      <c r="N48" s="422">
        <v>0</v>
      </c>
      <c r="O48" s="422">
        <v>20760.809999999979</v>
      </c>
      <c r="P48" s="422">
        <v>0</v>
      </c>
      <c r="Q48" s="422">
        <v>20760.809999999979</v>
      </c>
      <c r="R48" s="422">
        <v>20760.809999999979</v>
      </c>
    </row>
    <row r="49" spans="1:18" ht="15.75" x14ac:dyDescent="0.2">
      <c r="A49" s="420"/>
      <c r="B49" s="421" t="s">
        <v>27</v>
      </c>
      <c r="C49" s="422">
        <v>0</v>
      </c>
      <c r="D49" s="422">
        <v>0</v>
      </c>
      <c r="E49" s="422">
        <v>1746.482</v>
      </c>
      <c r="F49" s="422">
        <v>11.054999999999994</v>
      </c>
      <c r="G49" s="422">
        <v>6097.5729999999994</v>
      </c>
      <c r="H49" s="422">
        <v>20.631</v>
      </c>
      <c r="I49" s="422">
        <v>33346.133000000016</v>
      </c>
      <c r="J49" s="422">
        <v>113.81000000000004</v>
      </c>
      <c r="K49" s="422">
        <v>5950.027000000001</v>
      </c>
      <c r="L49" s="422">
        <v>57.565000000000012</v>
      </c>
      <c r="M49" s="422">
        <v>668.32799999999975</v>
      </c>
      <c r="N49" s="422">
        <v>0</v>
      </c>
      <c r="O49" s="422">
        <v>11686.409000000011</v>
      </c>
      <c r="P49" s="422">
        <v>48011.604000000014</v>
      </c>
      <c r="Q49" s="422">
        <v>11686.409000000011</v>
      </c>
      <c r="R49" s="422">
        <v>59698.013000000021</v>
      </c>
    </row>
    <row r="50" spans="1:18" ht="15.75" x14ac:dyDescent="0.2">
      <c r="A50" s="423"/>
      <c r="B50" s="421" t="s">
        <v>402</v>
      </c>
      <c r="C50" s="422">
        <v>0</v>
      </c>
      <c r="D50" s="422">
        <v>0</v>
      </c>
      <c r="E50" s="422">
        <v>18.14</v>
      </c>
      <c r="F50" s="422">
        <v>0</v>
      </c>
      <c r="G50" s="422">
        <v>56.23</v>
      </c>
      <c r="H50" s="422">
        <v>0</v>
      </c>
      <c r="I50" s="422">
        <v>403.20999999999992</v>
      </c>
      <c r="J50" s="422">
        <v>0.02</v>
      </c>
      <c r="K50" s="422">
        <v>257.76</v>
      </c>
      <c r="L50" s="422">
        <v>0</v>
      </c>
      <c r="M50" s="422">
        <v>1.1299999999999999</v>
      </c>
      <c r="N50" s="422">
        <v>0</v>
      </c>
      <c r="O50" s="422">
        <v>1197.4529999999991</v>
      </c>
      <c r="P50" s="422">
        <v>736.4899999999999</v>
      </c>
      <c r="Q50" s="422">
        <v>1197.4529999999991</v>
      </c>
      <c r="R50" s="422">
        <v>1933.9429999999993</v>
      </c>
    </row>
    <row r="51" spans="1:18" ht="15.75" x14ac:dyDescent="0.2">
      <c r="A51" s="426" t="s">
        <v>516</v>
      </c>
      <c r="B51" s="426"/>
      <c r="C51" s="427">
        <v>0</v>
      </c>
      <c r="D51" s="427">
        <v>0</v>
      </c>
      <c r="E51" s="427">
        <v>3016.1019999999985</v>
      </c>
      <c r="F51" s="427">
        <v>11.144999999999994</v>
      </c>
      <c r="G51" s="427">
        <v>11261.353999999996</v>
      </c>
      <c r="H51" s="427">
        <v>21.260999999999999</v>
      </c>
      <c r="I51" s="427">
        <v>51202.168000000012</v>
      </c>
      <c r="J51" s="427">
        <v>117.46000000000004</v>
      </c>
      <c r="K51" s="427">
        <v>12581.642000000009</v>
      </c>
      <c r="L51" s="427">
        <v>59.25500000000001</v>
      </c>
      <c r="M51" s="427">
        <v>1766.5679999999988</v>
      </c>
      <c r="N51" s="427">
        <v>1104.7730000000004</v>
      </c>
      <c r="O51" s="427">
        <v>43646.092999999986</v>
      </c>
      <c r="P51" s="427">
        <v>80036.955000000002</v>
      </c>
      <c r="Q51" s="427">
        <v>44750.865999999987</v>
      </c>
      <c r="R51" s="427">
        <v>124787.82100000003</v>
      </c>
    </row>
    <row r="52" spans="1:18" ht="15.75" x14ac:dyDescent="0.2">
      <c r="A52" s="420" t="s">
        <v>517</v>
      </c>
      <c r="B52" s="421" t="s">
        <v>28</v>
      </c>
      <c r="C52" s="422">
        <v>0.26</v>
      </c>
      <c r="D52" s="422">
        <v>0</v>
      </c>
      <c r="E52" s="422">
        <v>941.44499999999994</v>
      </c>
      <c r="F52" s="422">
        <v>0.14500000000000002</v>
      </c>
      <c r="G52" s="422">
        <v>3992.3740000000021</v>
      </c>
      <c r="H52" s="422">
        <v>0.28599999999999998</v>
      </c>
      <c r="I52" s="422">
        <v>15457.540000000005</v>
      </c>
      <c r="J52" s="422">
        <v>2.2649999999999997</v>
      </c>
      <c r="K52" s="422">
        <v>6311.6700000000028</v>
      </c>
      <c r="L52" s="422">
        <v>0.9</v>
      </c>
      <c r="M52" s="422">
        <v>1263.4149999999993</v>
      </c>
      <c r="N52" s="422">
        <v>1166.7099999999998</v>
      </c>
      <c r="O52" s="422">
        <v>9575.9959999999974</v>
      </c>
      <c r="P52" s="422">
        <v>27970.300000000017</v>
      </c>
      <c r="Q52" s="422">
        <v>10742.705999999995</v>
      </c>
      <c r="R52" s="422">
        <v>38713.005999999965</v>
      </c>
    </row>
    <row r="53" spans="1:18" ht="15.75" x14ac:dyDescent="0.2">
      <c r="A53" s="420"/>
      <c r="B53" s="421" t="s">
        <v>30</v>
      </c>
      <c r="C53" s="422">
        <v>0</v>
      </c>
      <c r="D53" s="422">
        <v>0</v>
      </c>
      <c r="E53" s="422">
        <v>0</v>
      </c>
      <c r="F53" s="422">
        <v>0</v>
      </c>
      <c r="G53" s="422">
        <v>0</v>
      </c>
      <c r="H53" s="422">
        <v>0</v>
      </c>
      <c r="I53" s="422">
        <v>0</v>
      </c>
      <c r="J53" s="422">
        <v>0</v>
      </c>
      <c r="K53" s="422">
        <v>0</v>
      </c>
      <c r="L53" s="422">
        <v>0</v>
      </c>
      <c r="M53" s="422">
        <v>0</v>
      </c>
      <c r="N53" s="422">
        <v>0</v>
      </c>
      <c r="O53" s="422">
        <v>21001.294999999969</v>
      </c>
      <c r="P53" s="422">
        <v>0</v>
      </c>
      <c r="Q53" s="422">
        <v>21001.294999999969</v>
      </c>
      <c r="R53" s="422">
        <v>21001.294999999969</v>
      </c>
    </row>
    <row r="54" spans="1:18" ht="15.75" x14ac:dyDescent="0.2">
      <c r="A54" s="420"/>
      <c r="B54" s="421" t="s">
        <v>27</v>
      </c>
      <c r="C54" s="422">
        <v>0</v>
      </c>
      <c r="D54" s="422">
        <v>0</v>
      </c>
      <c r="E54" s="422">
        <v>1308.1219999999994</v>
      </c>
      <c r="F54" s="422">
        <v>5.7899999999999983</v>
      </c>
      <c r="G54" s="422">
        <v>4966.9919999999984</v>
      </c>
      <c r="H54" s="422">
        <v>9.548</v>
      </c>
      <c r="I54" s="422">
        <v>30467.262000000021</v>
      </c>
      <c r="J54" s="422">
        <v>94.500000000000043</v>
      </c>
      <c r="K54" s="422">
        <v>5797.0710000000008</v>
      </c>
      <c r="L54" s="422">
        <v>60.075000000000003</v>
      </c>
      <c r="M54" s="422">
        <v>783.33699999999942</v>
      </c>
      <c r="N54" s="422">
        <v>0</v>
      </c>
      <c r="O54" s="422">
        <v>10143.366000000013</v>
      </c>
      <c r="P54" s="422">
        <v>43492.696999999993</v>
      </c>
      <c r="Q54" s="422">
        <v>10143.366000000013</v>
      </c>
      <c r="R54" s="422">
        <v>53636.062999999995</v>
      </c>
    </row>
    <row r="55" spans="1:18" ht="15.75" x14ac:dyDescent="0.2">
      <c r="A55" s="423"/>
      <c r="B55" s="421" t="s">
        <v>402</v>
      </c>
      <c r="C55" s="422">
        <v>0</v>
      </c>
      <c r="D55" s="422">
        <v>0</v>
      </c>
      <c r="E55" s="422">
        <v>12.059999999999997</v>
      </c>
      <c r="F55" s="422">
        <v>0</v>
      </c>
      <c r="G55" s="422">
        <v>43.743000000000002</v>
      </c>
      <c r="H55" s="422">
        <v>0</v>
      </c>
      <c r="I55" s="422">
        <v>404.83499999999987</v>
      </c>
      <c r="J55" s="422">
        <v>0</v>
      </c>
      <c r="K55" s="422">
        <v>253.17</v>
      </c>
      <c r="L55" s="422">
        <v>0</v>
      </c>
      <c r="M55" s="422">
        <v>1.4850000000000001</v>
      </c>
      <c r="N55" s="422">
        <v>0</v>
      </c>
      <c r="O55" s="422">
        <v>1116.8879999999997</v>
      </c>
      <c r="P55" s="422">
        <v>715.29300000000001</v>
      </c>
      <c r="Q55" s="422">
        <v>1116.8879999999997</v>
      </c>
      <c r="R55" s="422">
        <v>1832.1809999999998</v>
      </c>
    </row>
    <row r="56" spans="1:18" ht="15.75" x14ac:dyDescent="0.2">
      <c r="A56" s="426" t="s">
        <v>518</v>
      </c>
      <c r="B56" s="426"/>
      <c r="C56" s="427">
        <v>0.26</v>
      </c>
      <c r="D56" s="427">
        <v>0</v>
      </c>
      <c r="E56" s="427">
        <v>2261.626999999999</v>
      </c>
      <c r="F56" s="427">
        <v>5.9349999999999987</v>
      </c>
      <c r="G56" s="427">
        <v>9003.1090000000004</v>
      </c>
      <c r="H56" s="427">
        <v>9.8339999999999996</v>
      </c>
      <c r="I56" s="427">
        <v>46329.637000000024</v>
      </c>
      <c r="J56" s="427">
        <v>96.765000000000043</v>
      </c>
      <c r="K56" s="427">
        <v>12361.911000000004</v>
      </c>
      <c r="L56" s="427">
        <v>60.975000000000001</v>
      </c>
      <c r="M56" s="427">
        <v>2048.2369999999987</v>
      </c>
      <c r="N56" s="427">
        <v>1166.7099999999998</v>
      </c>
      <c r="O56" s="427">
        <v>41837.544999999976</v>
      </c>
      <c r="P56" s="427">
        <v>72178.290000000008</v>
      </c>
      <c r="Q56" s="427">
        <v>43004.254999999976</v>
      </c>
      <c r="R56" s="427">
        <v>115182.54499999993</v>
      </c>
    </row>
    <row r="57" spans="1:18" ht="15.75" x14ac:dyDescent="0.2">
      <c r="A57" s="420" t="s">
        <v>519</v>
      </c>
      <c r="B57" s="421" t="s">
        <v>28</v>
      </c>
      <c r="C57" s="422">
        <v>0</v>
      </c>
      <c r="D57" s="422">
        <v>0</v>
      </c>
      <c r="E57" s="422">
        <v>819.74500000000012</v>
      </c>
      <c r="F57" s="422">
        <v>0.09</v>
      </c>
      <c r="G57" s="422">
        <v>3422.6520000000014</v>
      </c>
      <c r="H57" s="422">
        <v>0.154</v>
      </c>
      <c r="I57" s="422">
        <v>13701.513000000008</v>
      </c>
      <c r="J57" s="422">
        <v>2.9550000000000001</v>
      </c>
      <c r="K57" s="422">
        <v>5610.3400000000074</v>
      </c>
      <c r="L57" s="422">
        <v>0.81</v>
      </c>
      <c r="M57" s="422">
        <v>1191.3799999999994</v>
      </c>
      <c r="N57" s="422">
        <v>1132.6680000000001</v>
      </c>
      <c r="O57" s="422">
        <v>8162.2549999999965</v>
      </c>
      <c r="P57" s="422">
        <v>24749.639000000006</v>
      </c>
      <c r="Q57" s="422">
        <v>9294.9230000000025</v>
      </c>
      <c r="R57" s="422">
        <v>34044.561999999991</v>
      </c>
    </row>
    <row r="58" spans="1:18" ht="15.75" x14ac:dyDescent="0.2">
      <c r="A58" s="420"/>
      <c r="B58" s="421" t="s">
        <v>30</v>
      </c>
      <c r="C58" s="422">
        <v>0</v>
      </c>
      <c r="D58" s="422">
        <v>0</v>
      </c>
      <c r="E58" s="422">
        <v>0</v>
      </c>
      <c r="F58" s="422">
        <v>0</v>
      </c>
      <c r="G58" s="422">
        <v>0</v>
      </c>
      <c r="H58" s="422">
        <v>0</v>
      </c>
      <c r="I58" s="422">
        <v>0</v>
      </c>
      <c r="J58" s="422">
        <v>0</v>
      </c>
      <c r="K58" s="422">
        <v>0</v>
      </c>
      <c r="L58" s="422">
        <v>0</v>
      </c>
      <c r="M58" s="422">
        <v>0</v>
      </c>
      <c r="N58" s="422">
        <v>0</v>
      </c>
      <c r="O58" s="422">
        <v>21007.011000000002</v>
      </c>
      <c r="P58" s="422">
        <v>0</v>
      </c>
      <c r="Q58" s="422">
        <v>21007.011000000002</v>
      </c>
      <c r="R58" s="422">
        <v>21007.011000000002</v>
      </c>
    </row>
    <row r="59" spans="1:18" ht="15.75" x14ac:dyDescent="0.2">
      <c r="A59" s="420"/>
      <c r="B59" s="421" t="s">
        <v>27</v>
      </c>
      <c r="C59" s="422">
        <v>0</v>
      </c>
      <c r="D59" s="422">
        <v>0</v>
      </c>
      <c r="E59" s="422">
        <v>1093.9349999999999</v>
      </c>
      <c r="F59" s="422">
        <v>4.55</v>
      </c>
      <c r="G59" s="422">
        <v>4184.45</v>
      </c>
      <c r="H59" s="422">
        <v>7.4910000000000023</v>
      </c>
      <c r="I59" s="422">
        <v>26282.884999999977</v>
      </c>
      <c r="J59" s="422">
        <v>74.910000000000053</v>
      </c>
      <c r="K59" s="422">
        <v>4958.2930000000006</v>
      </c>
      <c r="L59" s="422">
        <v>48.105000000000011</v>
      </c>
      <c r="M59" s="422">
        <v>751.84099999999955</v>
      </c>
      <c r="N59" s="422">
        <v>0</v>
      </c>
      <c r="O59" s="422">
        <v>8811.8629999999939</v>
      </c>
      <c r="P59" s="422">
        <v>37406.46</v>
      </c>
      <c r="Q59" s="422">
        <v>8811.8629999999939</v>
      </c>
      <c r="R59" s="422">
        <v>46218.323000000004</v>
      </c>
    </row>
    <row r="60" spans="1:18" ht="15.75" x14ac:dyDescent="0.2">
      <c r="A60" s="423"/>
      <c r="B60" s="421" t="s">
        <v>402</v>
      </c>
      <c r="C60" s="422">
        <v>0</v>
      </c>
      <c r="D60" s="422">
        <v>0</v>
      </c>
      <c r="E60" s="422">
        <v>8.98</v>
      </c>
      <c r="F60" s="422">
        <v>0</v>
      </c>
      <c r="G60" s="422">
        <v>37.305</v>
      </c>
      <c r="H60" s="422">
        <v>0</v>
      </c>
      <c r="I60" s="422">
        <v>344.88499999999988</v>
      </c>
      <c r="J60" s="422">
        <v>0</v>
      </c>
      <c r="K60" s="422">
        <v>223.38499999999996</v>
      </c>
      <c r="L60" s="422">
        <v>0</v>
      </c>
      <c r="M60" s="422">
        <v>0.97500000000000009</v>
      </c>
      <c r="N60" s="422">
        <v>0</v>
      </c>
      <c r="O60" s="422">
        <v>726.48800000000028</v>
      </c>
      <c r="P60" s="422">
        <v>615.53</v>
      </c>
      <c r="Q60" s="422">
        <v>726.48800000000028</v>
      </c>
      <c r="R60" s="422">
        <v>1342.018</v>
      </c>
    </row>
    <row r="61" spans="1:18" ht="15.75" x14ac:dyDescent="0.2">
      <c r="A61" s="426" t="s">
        <v>520</v>
      </c>
      <c r="B61" s="426"/>
      <c r="C61" s="427">
        <v>0</v>
      </c>
      <c r="D61" s="427">
        <v>0</v>
      </c>
      <c r="E61" s="427">
        <v>1922.66</v>
      </c>
      <c r="F61" s="427">
        <v>4.6399999999999997</v>
      </c>
      <c r="G61" s="427">
        <v>7644.4070000000011</v>
      </c>
      <c r="H61" s="427">
        <v>7.6450000000000022</v>
      </c>
      <c r="I61" s="427">
        <v>40329.282999999989</v>
      </c>
      <c r="J61" s="427">
        <v>77.865000000000052</v>
      </c>
      <c r="K61" s="427">
        <v>10792.018000000009</v>
      </c>
      <c r="L61" s="427">
        <v>48.915000000000013</v>
      </c>
      <c r="M61" s="427">
        <v>1944.195999999999</v>
      </c>
      <c r="N61" s="427">
        <v>1132.6680000000001</v>
      </c>
      <c r="O61" s="427">
        <v>38707.616999999991</v>
      </c>
      <c r="P61" s="427">
        <v>62771.629000000001</v>
      </c>
      <c r="Q61" s="427">
        <v>39840.284999999996</v>
      </c>
      <c r="R61" s="427">
        <v>102611.91399999999</v>
      </c>
    </row>
    <row r="62" spans="1:18" ht="15.75" x14ac:dyDescent="0.2">
      <c r="A62" s="420" t="s">
        <v>521</v>
      </c>
      <c r="B62" s="421" t="s">
        <v>28</v>
      </c>
      <c r="C62" s="422">
        <v>0</v>
      </c>
      <c r="D62" s="422">
        <v>0</v>
      </c>
      <c r="E62" s="422">
        <v>853.93499999999915</v>
      </c>
      <c r="F62" s="422">
        <v>6.5000000000000002E-2</v>
      </c>
      <c r="G62" s="422">
        <v>3544.3190000000004</v>
      </c>
      <c r="H62" s="422">
        <v>0.27500000000000002</v>
      </c>
      <c r="I62" s="422">
        <v>14057.781000000006</v>
      </c>
      <c r="J62" s="422">
        <v>2.6999999999999997</v>
      </c>
      <c r="K62" s="422">
        <v>5522.7950000000046</v>
      </c>
      <c r="L62" s="422">
        <v>0.31499999999999995</v>
      </c>
      <c r="M62" s="422">
        <v>1222.2629999999995</v>
      </c>
      <c r="N62" s="422">
        <v>1209.4290000000005</v>
      </c>
      <c r="O62" s="422">
        <v>8051.3159999999898</v>
      </c>
      <c r="P62" s="422">
        <v>25204.447999999971</v>
      </c>
      <c r="Q62" s="422">
        <v>9260.7449999999917</v>
      </c>
      <c r="R62" s="422">
        <v>34465.192999999977</v>
      </c>
    </row>
    <row r="63" spans="1:18" ht="15.75" x14ac:dyDescent="0.2">
      <c r="A63" s="420"/>
      <c r="B63" s="421" t="s">
        <v>30</v>
      </c>
      <c r="C63" s="422">
        <v>0</v>
      </c>
      <c r="D63" s="422">
        <v>0</v>
      </c>
      <c r="E63" s="422">
        <v>0</v>
      </c>
      <c r="F63" s="422">
        <v>0</v>
      </c>
      <c r="G63" s="422">
        <v>0</v>
      </c>
      <c r="H63" s="422">
        <v>0</v>
      </c>
      <c r="I63" s="422">
        <v>0</v>
      </c>
      <c r="J63" s="422">
        <v>0</v>
      </c>
      <c r="K63" s="422">
        <v>0</v>
      </c>
      <c r="L63" s="422">
        <v>0</v>
      </c>
      <c r="M63" s="422">
        <v>0</v>
      </c>
      <c r="N63" s="422">
        <v>0</v>
      </c>
      <c r="O63" s="422">
        <v>23036.296999999988</v>
      </c>
      <c r="P63" s="422">
        <v>0</v>
      </c>
      <c r="Q63" s="422">
        <v>23036.296999999988</v>
      </c>
      <c r="R63" s="422">
        <v>23036.296999999988</v>
      </c>
    </row>
    <row r="64" spans="1:18" ht="15.75" x14ac:dyDescent="0.2">
      <c r="A64" s="420"/>
      <c r="B64" s="421" t="s">
        <v>27</v>
      </c>
      <c r="C64" s="422">
        <v>0</v>
      </c>
      <c r="D64" s="422">
        <v>0</v>
      </c>
      <c r="E64" s="422">
        <v>1182.9589999999994</v>
      </c>
      <c r="F64" s="422">
        <v>3.7299999999999995</v>
      </c>
      <c r="G64" s="422">
        <v>4341.1499999999987</v>
      </c>
      <c r="H64" s="422">
        <v>7.1280000000000001</v>
      </c>
      <c r="I64" s="422">
        <v>27475.261999999992</v>
      </c>
      <c r="J64" s="422">
        <v>73.485000000000028</v>
      </c>
      <c r="K64" s="422">
        <v>5174.4199999999983</v>
      </c>
      <c r="L64" s="422">
        <v>46.260000000000034</v>
      </c>
      <c r="M64" s="422">
        <v>751.78499999999974</v>
      </c>
      <c r="N64" s="422">
        <v>0</v>
      </c>
      <c r="O64" s="422">
        <v>7531.636000000005</v>
      </c>
      <c r="P64" s="422">
        <v>39056.179000000011</v>
      </c>
      <c r="Q64" s="422">
        <v>7531.636000000005</v>
      </c>
      <c r="R64" s="422">
        <v>46587.815000000024</v>
      </c>
    </row>
    <row r="65" spans="1:18" ht="15.75" x14ac:dyDescent="0.2">
      <c r="A65" s="423"/>
      <c r="B65" s="421" t="s">
        <v>402</v>
      </c>
      <c r="C65" s="422">
        <v>0</v>
      </c>
      <c r="D65" s="422">
        <v>0</v>
      </c>
      <c r="E65" s="422">
        <v>9.009999999999998</v>
      </c>
      <c r="F65" s="422">
        <v>0</v>
      </c>
      <c r="G65" s="422">
        <v>37.997999999999998</v>
      </c>
      <c r="H65" s="422">
        <v>0</v>
      </c>
      <c r="I65" s="422">
        <v>330.43499999999995</v>
      </c>
      <c r="J65" s="422">
        <v>0</v>
      </c>
      <c r="K65" s="422">
        <v>228.15000000000003</v>
      </c>
      <c r="L65" s="422">
        <v>0</v>
      </c>
      <c r="M65" s="422">
        <v>1.2449999999999999</v>
      </c>
      <c r="N65" s="422">
        <v>0</v>
      </c>
      <c r="O65" s="422">
        <v>575.39599999999996</v>
      </c>
      <c r="P65" s="422">
        <v>606.83800000000008</v>
      </c>
      <c r="Q65" s="422">
        <v>575.39599999999996</v>
      </c>
      <c r="R65" s="422">
        <v>1182.2339999999999</v>
      </c>
    </row>
    <row r="66" spans="1:18" ht="15.75" x14ac:dyDescent="0.2">
      <c r="A66" s="426" t="s">
        <v>522</v>
      </c>
      <c r="B66" s="426"/>
      <c r="C66" s="427">
        <v>0</v>
      </c>
      <c r="D66" s="427">
        <v>0</v>
      </c>
      <c r="E66" s="427">
        <v>2045.9039999999984</v>
      </c>
      <c r="F66" s="427">
        <v>3.7949999999999995</v>
      </c>
      <c r="G66" s="427">
        <v>7923.4669999999987</v>
      </c>
      <c r="H66" s="427">
        <v>7.4030000000000005</v>
      </c>
      <c r="I66" s="427">
        <v>41863.477999999996</v>
      </c>
      <c r="J66" s="427">
        <v>76.185000000000031</v>
      </c>
      <c r="K66" s="427">
        <v>10925.365000000003</v>
      </c>
      <c r="L66" s="427">
        <v>46.575000000000031</v>
      </c>
      <c r="M66" s="427">
        <v>1975.2929999999992</v>
      </c>
      <c r="N66" s="427">
        <v>1209.4290000000005</v>
      </c>
      <c r="O66" s="427">
        <v>39194.644999999982</v>
      </c>
      <c r="P66" s="427">
        <v>64867.464999999982</v>
      </c>
      <c r="Q66" s="427">
        <v>40404.073999999986</v>
      </c>
      <c r="R66" s="427">
        <v>105271.53899999999</v>
      </c>
    </row>
    <row r="67" spans="1:18" ht="15.75" x14ac:dyDescent="0.2">
      <c r="A67" s="424" t="s">
        <v>332</v>
      </c>
      <c r="B67" s="424"/>
      <c r="C67" s="425">
        <v>0.26</v>
      </c>
      <c r="D67" s="425">
        <v>0</v>
      </c>
      <c r="E67" s="425">
        <v>34407.005000000005</v>
      </c>
      <c r="F67" s="425">
        <v>164.16499999999999</v>
      </c>
      <c r="G67" s="425">
        <v>125185.29800000001</v>
      </c>
      <c r="H67" s="425">
        <v>282.95099999999991</v>
      </c>
      <c r="I67" s="425">
        <v>563063.52800000017</v>
      </c>
      <c r="J67" s="425">
        <v>1412.8200000000006</v>
      </c>
      <c r="K67" s="425">
        <v>138933.67200000005</v>
      </c>
      <c r="L67" s="425">
        <v>628.47500000000002</v>
      </c>
      <c r="M67" s="425">
        <v>23936.274999999994</v>
      </c>
      <c r="N67" s="425">
        <v>13651.878000000001</v>
      </c>
      <c r="O67" s="425">
        <v>556747.59499999986</v>
      </c>
      <c r="P67" s="425">
        <v>888014.44900000002</v>
      </c>
      <c r="Q67" s="425">
        <v>570399.47299999988</v>
      </c>
      <c r="R67" s="425">
        <v>1458413.922</v>
      </c>
    </row>
  </sheetData>
  <mergeCells count="2">
    <mergeCell ref="A1:R1"/>
    <mergeCell ref="A2:R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S36"/>
  <sheetViews>
    <sheetView zoomScale="79" zoomScaleNormal="79" workbookViewId="0">
      <selection activeCell="A77" sqref="A77"/>
    </sheetView>
  </sheetViews>
  <sheetFormatPr baseColWidth="10" defaultColWidth="11.42578125" defaultRowHeight="13.5" x14ac:dyDescent="0.25"/>
  <cols>
    <col min="1" max="1" width="17.140625" style="8" customWidth="1"/>
    <col min="2" max="2" width="20.7109375" style="8" customWidth="1"/>
    <col min="3" max="3" width="19" style="8" customWidth="1"/>
    <col min="4" max="4" width="19.85546875" style="8" customWidth="1"/>
    <col min="5" max="5" width="20" style="8" customWidth="1"/>
    <col min="6" max="6" width="16.28515625" style="8" customWidth="1"/>
    <col min="7" max="7" width="15.5703125" style="8" bestFit="1" customWidth="1"/>
    <col min="8" max="8" width="12.42578125" style="8" bestFit="1" customWidth="1"/>
    <col min="9" max="12" width="11.5703125" style="8" bestFit="1" customWidth="1"/>
    <col min="13" max="13" width="13" style="8" bestFit="1" customWidth="1"/>
    <col min="14" max="14" width="11.5703125" style="8" bestFit="1" customWidth="1"/>
    <col min="15" max="15" width="13" style="8" bestFit="1" customWidth="1"/>
    <col min="16" max="17" width="11.5703125" style="8" bestFit="1" customWidth="1"/>
    <col min="18" max="16384" width="11.42578125" style="8"/>
  </cols>
  <sheetData>
    <row r="1" spans="1:19" x14ac:dyDescent="0.25">
      <c r="A1" s="43" t="s">
        <v>53</v>
      </c>
      <c r="B1" s="2"/>
      <c r="C1" s="2"/>
      <c r="D1" s="2"/>
      <c r="E1" s="2"/>
    </row>
    <row r="2" spans="1:19" x14ac:dyDescent="0.25">
      <c r="A2" s="43" t="s">
        <v>528</v>
      </c>
      <c r="B2" s="2"/>
      <c r="C2" s="2"/>
      <c r="D2" s="2"/>
      <c r="E2" s="2"/>
    </row>
    <row r="3" spans="1:19" x14ac:dyDescent="0.25">
      <c r="A3" s="4"/>
      <c r="B3" s="4"/>
      <c r="C3" s="4"/>
      <c r="D3" s="4"/>
    </row>
    <row r="4" spans="1:19" x14ac:dyDescent="0.25">
      <c r="A4" s="1" t="s">
        <v>54</v>
      </c>
      <c r="B4" s="2"/>
      <c r="C4" s="2"/>
      <c r="D4" s="2"/>
      <c r="I4" s="374"/>
    </row>
    <row r="5" spans="1:19" x14ac:dyDescent="0.25">
      <c r="A5" s="1" t="s">
        <v>55</v>
      </c>
      <c r="B5" s="2"/>
      <c r="C5" s="2"/>
      <c r="D5" s="2"/>
      <c r="I5" s="374"/>
    </row>
    <row r="6" spans="1:19" ht="14.25" thickBot="1" x14ac:dyDescent="0.3">
      <c r="A6" s="1"/>
      <c r="B6" s="2"/>
      <c r="C6" s="2"/>
      <c r="D6" s="2"/>
      <c r="I6" s="374"/>
    </row>
    <row r="7" spans="1:19" ht="21" customHeight="1" thickBot="1" x14ac:dyDescent="0.3">
      <c r="A7" s="1"/>
      <c r="B7" s="577" t="s">
        <v>303</v>
      </c>
      <c r="C7" s="578"/>
      <c r="D7" s="227" t="s">
        <v>94</v>
      </c>
      <c r="I7" s="374"/>
    </row>
    <row r="8" spans="1:19" ht="16.5" customHeight="1" x14ac:dyDescent="0.25">
      <c r="A8" s="339" t="s">
        <v>529</v>
      </c>
      <c r="B8" s="404" t="s">
        <v>56</v>
      </c>
      <c r="C8" s="406" t="s">
        <v>57</v>
      </c>
      <c r="D8" s="408" t="s">
        <v>156</v>
      </c>
      <c r="I8" s="374"/>
    </row>
    <row r="9" spans="1:19" ht="16.5" customHeight="1" x14ac:dyDescent="0.25">
      <c r="A9" s="340"/>
      <c r="B9" s="405" t="s">
        <v>156</v>
      </c>
      <c r="C9" s="407" t="s">
        <v>58</v>
      </c>
      <c r="D9" s="409" t="s">
        <v>59</v>
      </c>
      <c r="I9" s="374"/>
    </row>
    <row r="10" spans="1:19" ht="17.25" customHeight="1" thickBot="1" x14ac:dyDescent="0.3">
      <c r="A10" s="341" t="s">
        <v>60</v>
      </c>
      <c r="B10" s="412" t="s">
        <v>61</v>
      </c>
      <c r="C10" s="413" t="s">
        <v>62</v>
      </c>
      <c r="D10" s="410" t="s">
        <v>61</v>
      </c>
      <c r="I10" s="374"/>
    </row>
    <row r="11" spans="1:19" x14ac:dyDescent="0.25">
      <c r="A11" s="411" t="s">
        <v>2</v>
      </c>
      <c r="B11" s="511">
        <v>9513.8548741535924</v>
      </c>
      <c r="C11" s="512">
        <v>94089.61575380867</v>
      </c>
      <c r="D11" s="513">
        <v>1061523.1540000001</v>
      </c>
      <c r="E11" s="170"/>
      <c r="F11" s="170"/>
      <c r="G11" s="471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1"/>
      <c r="S11" s="472"/>
    </row>
    <row r="12" spans="1:19" x14ac:dyDescent="0.25">
      <c r="A12" s="386" t="s">
        <v>3</v>
      </c>
      <c r="B12" s="514">
        <v>8812.0159899901591</v>
      </c>
      <c r="C12" s="515">
        <v>90056.429359292539</v>
      </c>
      <c r="D12" s="516">
        <v>998031.66399999999</v>
      </c>
      <c r="E12" s="170"/>
      <c r="F12" s="170"/>
      <c r="G12" s="471"/>
      <c r="H12" s="472"/>
      <c r="I12" s="472"/>
      <c r="J12" s="472"/>
      <c r="K12" s="472"/>
      <c r="L12" s="472"/>
      <c r="M12" s="472"/>
      <c r="N12" s="472"/>
      <c r="O12" s="472"/>
      <c r="P12" s="472"/>
      <c r="Q12" s="472"/>
      <c r="R12" s="471"/>
      <c r="S12" s="472"/>
    </row>
    <row r="13" spans="1:19" x14ac:dyDescent="0.25">
      <c r="A13" s="386" t="s">
        <v>4</v>
      </c>
      <c r="B13" s="514">
        <v>9752.1144953504154</v>
      </c>
      <c r="C13" s="515">
        <v>104165.74169533556</v>
      </c>
      <c r="D13" s="516">
        <v>769021.39299999992</v>
      </c>
      <c r="E13" s="170"/>
      <c r="F13" s="170"/>
      <c r="G13" s="471"/>
      <c r="H13" s="472"/>
      <c r="I13" s="472"/>
      <c r="J13" s="472"/>
      <c r="K13" s="472"/>
      <c r="L13" s="472"/>
      <c r="M13" s="472"/>
      <c r="N13" s="472"/>
      <c r="O13" s="472"/>
      <c r="P13" s="472"/>
      <c r="Q13" s="472"/>
      <c r="R13" s="471"/>
      <c r="S13" s="472"/>
    </row>
    <row r="14" spans="1:19" x14ac:dyDescent="0.25">
      <c r="A14" s="386" t="s">
        <v>5</v>
      </c>
      <c r="B14" s="514">
        <v>9634.6746820651169</v>
      </c>
      <c r="C14" s="515">
        <v>110001.309885239</v>
      </c>
      <c r="D14" s="516">
        <v>885080.77300000016</v>
      </c>
      <c r="E14" s="170"/>
      <c r="F14" s="170"/>
      <c r="G14" s="471"/>
      <c r="H14" s="472"/>
      <c r="I14" s="472"/>
      <c r="J14" s="472"/>
      <c r="K14" s="170"/>
      <c r="L14" s="170"/>
      <c r="M14" s="170"/>
      <c r="N14" s="170"/>
      <c r="O14" s="170"/>
      <c r="P14" s="170"/>
      <c r="Q14" s="170"/>
    </row>
    <row r="15" spans="1:19" x14ac:dyDescent="0.25">
      <c r="A15" s="386" t="s">
        <v>6</v>
      </c>
      <c r="B15" s="514">
        <v>10446.943390658858</v>
      </c>
      <c r="C15" s="515">
        <v>113750.8644235737</v>
      </c>
      <c r="D15" s="516">
        <v>793359.82799999998</v>
      </c>
      <c r="E15" s="170"/>
      <c r="F15" s="170"/>
      <c r="G15" s="471"/>
      <c r="H15" s="472"/>
      <c r="I15" s="472"/>
      <c r="J15" s="472"/>
      <c r="K15" s="470"/>
      <c r="L15" s="470"/>
      <c r="M15" s="470"/>
      <c r="N15" s="470"/>
      <c r="O15" s="470"/>
      <c r="P15" s="470"/>
      <c r="Q15" s="470"/>
      <c r="R15" s="470"/>
      <c r="S15" s="170"/>
    </row>
    <row r="16" spans="1:19" ht="14.25" customHeight="1" x14ac:dyDescent="0.25">
      <c r="A16" s="386" t="s">
        <v>7</v>
      </c>
      <c r="B16" s="514">
        <v>9613.0647164222773</v>
      </c>
      <c r="C16" s="515">
        <v>108249.27841936106</v>
      </c>
      <c r="D16" s="516">
        <v>980504.11199999996</v>
      </c>
      <c r="E16" s="170"/>
      <c r="F16" s="170"/>
      <c r="G16" s="471"/>
      <c r="H16" s="472"/>
      <c r="I16" s="472"/>
      <c r="J16" s="472"/>
    </row>
    <row r="17" spans="1:10" x14ac:dyDescent="0.25">
      <c r="A17" s="386" t="s">
        <v>8</v>
      </c>
      <c r="B17" s="514">
        <v>9835.8443622303384</v>
      </c>
      <c r="C17" s="515">
        <v>115722.35732568044</v>
      </c>
      <c r="D17" s="516">
        <v>1054272.692</v>
      </c>
      <c r="E17" s="170"/>
      <c r="F17" s="170"/>
      <c r="G17" s="471"/>
      <c r="H17" s="472"/>
      <c r="I17" s="472"/>
      <c r="J17" s="472"/>
    </row>
    <row r="18" spans="1:10" x14ac:dyDescent="0.25">
      <c r="A18" s="386" t="s">
        <v>9</v>
      </c>
      <c r="B18" s="514">
        <v>9506.7348854734882</v>
      </c>
      <c r="C18" s="515">
        <v>116288.85103300407</v>
      </c>
      <c r="D18" s="516">
        <v>1077687.9609999999</v>
      </c>
      <c r="E18" s="170"/>
      <c r="F18" s="170"/>
      <c r="G18" s="471"/>
      <c r="H18" s="472"/>
      <c r="I18" s="472"/>
      <c r="J18" s="472"/>
    </row>
    <row r="19" spans="1:10" x14ac:dyDescent="0.25">
      <c r="A19" s="386" t="s">
        <v>10</v>
      </c>
      <c r="B19" s="514">
        <v>9286.2552360087175</v>
      </c>
      <c r="C19" s="515">
        <v>112553.03658458906</v>
      </c>
      <c r="D19" s="516">
        <v>1099331.5889999999</v>
      </c>
      <c r="E19" s="170"/>
      <c r="F19" s="170"/>
      <c r="G19" s="471"/>
      <c r="H19" s="472"/>
      <c r="I19" s="472"/>
      <c r="J19" s="472"/>
    </row>
    <row r="20" spans="1:10" x14ac:dyDescent="0.25">
      <c r="A20" s="386" t="s">
        <v>11</v>
      </c>
      <c r="B20" s="514">
        <v>9542.2248290488897</v>
      </c>
      <c r="C20" s="515">
        <v>121798.91709271309</v>
      </c>
      <c r="D20" s="516">
        <v>898192.51199999999</v>
      </c>
      <c r="E20" s="170"/>
      <c r="F20" s="170"/>
      <c r="G20" s="471"/>
      <c r="H20" s="472"/>
      <c r="I20" s="472"/>
      <c r="J20" s="472"/>
    </row>
    <row r="21" spans="1:10" x14ac:dyDescent="0.25">
      <c r="A21" s="386" t="s">
        <v>12</v>
      </c>
      <c r="B21" s="514">
        <v>9151.5954501010347</v>
      </c>
      <c r="C21" s="517">
        <v>107225.17171726543</v>
      </c>
      <c r="D21" s="516">
        <v>1098671.047</v>
      </c>
      <c r="E21" s="170"/>
      <c r="F21" s="170"/>
      <c r="G21" s="471"/>
      <c r="H21" s="472"/>
      <c r="I21" s="472"/>
      <c r="J21" s="472"/>
    </row>
    <row r="22" spans="1:10" ht="14.25" thickBot="1" x14ac:dyDescent="0.3">
      <c r="A22" s="387" t="s">
        <v>13</v>
      </c>
      <c r="B22" s="518">
        <v>7123.0386752541017</v>
      </c>
      <c r="C22" s="519">
        <v>83736.327998442503</v>
      </c>
      <c r="D22" s="520">
        <v>1000861.073</v>
      </c>
      <c r="E22" s="170"/>
      <c r="F22" s="170"/>
      <c r="G22" s="471"/>
      <c r="H22" s="472"/>
      <c r="I22" s="472"/>
      <c r="J22" s="472"/>
    </row>
    <row r="23" spans="1:10" ht="14.25" thickBot="1" x14ac:dyDescent="0.3">
      <c r="A23" s="338" t="s">
        <v>15</v>
      </c>
      <c r="B23" s="486">
        <f>+SUM(B11:B22)</f>
        <v>112218.36158675698</v>
      </c>
      <c r="C23" s="486">
        <f>+SUM(C11:C22)</f>
        <v>1277637.9012883052</v>
      </c>
      <c r="D23" s="486">
        <f>+SUM(D11:D22)</f>
        <v>11716537.798</v>
      </c>
      <c r="E23" s="170"/>
      <c r="F23" s="2"/>
    </row>
    <row r="24" spans="1:10" x14ac:dyDescent="0.25">
      <c r="A24" s="2"/>
      <c r="B24" s="2"/>
      <c r="C24" s="2"/>
      <c r="D24" s="2"/>
      <c r="E24" s="2"/>
    </row>
    <row r="25" spans="1:10" ht="14.25" thickBot="1" x14ac:dyDescent="0.3">
      <c r="A25" s="1" t="s">
        <v>63</v>
      </c>
      <c r="B25" s="2"/>
      <c r="C25" s="2"/>
      <c r="D25" s="2"/>
      <c r="E25" s="2"/>
    </row>
    <row r="26" spans="1:10" ht="14.25" thickBot="1" x14ac:dyDescent="0.3">
      <c r="A26" s="428" t="s">
        <v>64</v>
      </c>
      <c r="B26" s="342"/>
      <c r="C26" s="343" t="s">
        <v>65</v>
      </c>
      <c r="D26" s="436"/>
      <c r="E26" s="227" t="s">
        <v>66</v>
      </c>
    </row>
    <row r="27" spans="1:10" ht="14.25" thickBot="1" x14ac:dyDescent="0.3">
      <c r="A27" s="435"/>
      <c r="B27" s="336" t="s">
        <v>68</v>
      </c>
      <c r="C27" s="228" t="s">
        <v>69</v>
      </c>
      <c r="D27" s="337" t="s">
        <v>22</v>
      </c>
      <c r="E27" s="344" t="s">
        <v>62</v>
      </c>
    </row>
    <row r="28" spans="1:10" x14ac:dyDescent="0.25">
      <c r="A28" s="385" t="s">
        <v>186</v>
      </c>
      <c r="B28" s="521">
        <v>37501.960999999996</v>
      </c>
      <c r="C28" s="522">
        <v>4546962.9300000006</v>
      </c>
      <c r="D28" s="523">
        <f>C28+B28</f>
        <v>4584464.8910000008</v>
      </c>
      <c r="E28" s="524"/>
      <c r="G28" s="170"/>
    </row>
    <row r="29" spans="1:10" x14ac:dyDescent="0.25">
      <c r="A29" s="386" t="s">
        <v>185</v>
      </c>
      <c r="B29" s="525"/>
      <c r="C29" s="526">
        <v>5862518.7710000006</v>
      </c>
      <c r="D29" s="527">
        <f>C29+B29</f>
        <v>5862518.7710000006</v>
      </c>
      <c r="E29" s="524"/>
      <c r="H29" s="241"/>
    </row>
    <row r="30" spans="1:10" ht="14.25" thickBot="1" x14ac:dyDescent="0.3">
      <c r="A30" s="387" t="s">
        <v>187</v>
      </c>
      <c r="B30" s="521">
        <v>117801.667</v>
      </c>
      <c r="C30" s="528">
        <v>84339.517000000007</v>
      </c>
      <c r="D30" s="529">
        <f>C30+B30</f>
        <v>202141.18400000001</v>
      </c>
      <c r="E30" s="524">
        <v>1892649</v>
      </c>
    </row>
    <row r="31" spans="1:10" ht="14.25" thickBot="1" x14ac:dyDescent="0.3">
      <c r="A31" s="338" t="s">
        <v>15</v>
      </c>
      <c r="B31" s="486">
        <f>SUM(B28:B30)</f>
        <v>155303.628</v>
      </c>
      <c r="C31" s="486">
        <f>SUM(C28:C30)</f>
        <v>10493821.218000002</v>
      </c>
      <c r="D31" s="487">
        <f>SUM(D28:D30)</f>
        <v>10649124.846000001</v>
      </c>
      <c r="E31" s="486">
        <f>SUM(E28:E30)</f>
        <v>1892649</v>
      </c>
    </row>
    <row r="32" spans="1:10" x14ac:dyDescent="0.25">
      <c r="A32" s="1" t="s">
        <v>320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1"/>
      <c r="B34" s="2"/>
      <c r="C34" s="2"/>
      <c r="D34" s="2"/>
      <c r="E34" s="2"/>
    </row>
    <row r="35" spans="1:5" x14ac:dyDescent="0.25">
      <c r="A35" s="1"/>
      <c r="B35" s="2"/>
      <c r="C35" s="2"/>
      <c r="D35" s="2"/>
      <c r="E35" s="2"/>
    </row>
    <row r="36" spans="1:5" x14ac:dyDescent="0.25">
      <c r="A36" s="1"/>
      <c r="B36" s="2"/>
      <c r="C36" s="2"/>
      <c r="D36" s="2"/>
      <c r="E36" s="2"/>
    </row>
  </sheetData>
  <mergeCells count="1">
    <mergeCell ref="B7:C7"/>
  </mergeCells>
  <pageMargins left="0.7" right="0.7" top="0.75" bottom="0.75" header="0.3" footer="0.3"/>
  <pageSetup scale="9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54"/>
  <dimension ref="A1:R12"/>
  <sheetViews>
    <sheetView workbookViewId="0">
      <selection activeCell="A77" sqref="A77"/>
    </sheetView>
  </sheetViews>
  <sheetFormatPr baseColWidth="10" defaultRowHeight="12.75" x14ac:dyDescent="0.2"/>
  <cols>
    <col min="2" max="2" width="16.140625" bestFit="1" customWidth="1"/>
    <col min="13" max="13" width="13" bestFit="1" customWidth="1"/>
    <col min="14" max="14" width="11.5703125" bestFit="1" customWidth="1"/>
    <col min="16" max="16" width="14.140625" bestFit="1" customWidth="1"/>
    <col min="17" max="17" width="11.85546875" bestFit="1" customWidth="1"/>
    <col min="18" max="18" width="13" bestFit="1" customWidth="1"/>
  </cols>
  <sheetData>
    <row r="1" spans="1:18" ht="13.5" x14ac:dyDescent="0.25">
      <c r="A1" s="415" t="s">
        <v>481</v>
      </c>
    </row>
    <row r="2" spans="1:18" ht="13.5" x14ac:dyDescent="0.25">
      <c r="A2" s="414"/>
    </row>
    <row r="3" spans="1:18" ht="13.5" x14ac:dyDescent="0.25">
      <c r="A3" s="414" t="s">
        <v>403</v>
      </c>
    </row>
    <row r="6" spans="1:18" ht="12.75" customHeight="1" x14ac:dyDescent="0.2">
      <c r="A6" s="587"/>
      <c r="B6" s="585" t="s">
        <v>401</v>
      </c>
      <c r="C6" s="585" t="s">
        <v>424</v>
      </c>
      <c r="D6" s="585" t="s">
        <v>466</v>
      </c>
      <c r="E6" s="585" t="s">
        <v>425</v>
      </c>
      <c r="F6" s="585" t="s">
        <v>467</v>
      </c>
      <c r="G6" s="585" t="s">
        <v>426</v>
      </c>
      <c r="H6" s="585" t="s">
        <v>468</v>
      </c>
      <c r="I6" s="585" t="s">
        <v>427</v>
      </c>
      <c r="J6" s="585" t="s">
        <v>469</v>
      </c>
      <c r="K6" s="585" t="s">
        <v>428</v>
      </c>
      <c r="L6" s="585" t="s">
        <v>470</v>
      </c>
      <c r="M6" s="585" t="s">
        <v>471</v>
      </c>
      <c r="N6" s="585" t="s">
        <v>429</v>
      </c>
      <c r="O6" s="585" t="s">
        <v>408</v>
      </c>
      <c r="P6" s="585" t="s">
        <v>409</v>
      </c>
      <c r="Q6" s="585" t="s">
        <v>410</v>
      </c>
      <c r="R6" s="585" t="s">
        <v>411</v>
      </c>
    </row>
    <row r="7" spans="1:18" ht="12.75" customHeight="1" x14ac:dyDescent="0.2">
      <c r="A7" s="587"/>
      <c r="B7" s="586"/>
      <c r="C7" s="586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</row>
    <row r="8" spans="1:18" ht="15" x14ac:dyDescent="0.25">
      <c r="A8" s="416"/>
      <c r="B8" s="429" t="s">
        <v>28</v>
      </c>
      <c r="C8" s="417">
        <v>0.26</v>
      </c>
      <c r="D8" s="417">
        <v>0</v>
      </c>
      <c r="E8" s="417">
        <v>14312.60500000001</v>
      </c>
      <c r="F8" s="417">
        <v>10.355000000000004</v>
      </c>
      <c r="G8" s="417">
        <v>56592.316999999726</v>
      </c>
      <c r="H8" s="417">
        <v>21.287999999999993</v>
      </c>
      <c r="I8" s="417">
        <v>191177.73200000013</v>
      </c>
      <c r="J8" s="417">
        <v>85.020000000000067</v>
      </c>
      <c r="K8" s="417">
        <v>70622.264999999505</v>
      </c>
      <c r="L8" s="417">
        <v>18.835000000000004</v>
      </c>
      <c r="M8" s="417">
        <v>14411.498000000005</v>
      </c>
      <c r="N8" s="417">
        <v>13651.878000000006</v>
      </c>
      <c r="O8" s="417">
        <v>112662.24600000009</v>
      </c>
      <c r="P8" s="417">
        <v>347252.17499999871</v>
      </c>
      <c r="Q8" s="417">
        <v>126314.12399999995</v>
      </c>
      <c r="R8" s="417">
        <v>473566.29899999948</v>
      </c>
    </row>
    <row r="9" spans="1:18" ht="15" x14ac:dyDescent="0.25">
      <c r="A9" s="416"/>
      <c r="B9" s="429" t="s">
        <v>30</v>
      </c>
      <c r="C9" s="417">
        <v>0</v>
      </c>
      <c r="D9" s="417">
        <v>0</v>
      </c>
      <c r="E9" s="417">
        <v>0</v>
      </c>
      <c r="F9" s="417">
        <v>0</v>
      </c>
      <c r="G9" s="417">
        <v>0</v>
      </c>
      <c r="H9" s="417">
        <v>0</v>
      </c>
      <c r="I9" s="417">
        <v>0</v>
      </c>
      <c r="J9" s="417">
        <v>0</v>
      </c>
      <c r="K9" s="417">
        <v>0.67600000000000005</v>
      </c>
      <c r="L9" s="417">
        <v>0</v>
      </c>
      <c r="M9" s="417">
        <v>0</v>
      </c>
      <c r="N9" s="417">
        <v>0</v>
      </c>
      <c r="O9" s="417">
        <v>318318.57900000014</v>
      </c>
      <c r="P9" s="417">
        <v>0.67600000000000005</v>
      </c>
      <c r="Q9" s="417">
        <v>318318.57900000014</v>
      </c>
      <c r="R9" s="417">
        <v>318319.25500000012</v>
      </c>
    </row>
    <row r="10" spans="1:18" ht="15" x14ac:dyDescent="0.25">
      <c r="A10" s="416"/>
      <c r="B10" s="429" t="s">
        <v>27</v>
      </c>
      <c r="C10" s="417">
        <v>0</v>
      </c>
      <c r="D10" s="417">
        <v>0</v>
      </c>
      <c r="E10" s="417">
        <v>19906.110000000044</v>
      </c>
      <c r="F10" s="417">
        <v>153.79499999999962</v>
      </c>
      <c r="G10" s="417">
        <v>67967.488999999929</v>
      </c>
      <c r="H10" s="417">
        <v>261.66299999999916</v>
      </c>
      <c r="I10" s="417">
        <v>367411.97100000054</v>
      </c>
      <c r="J10" s="417">
        <v>1326.2949999999994</v>
      </c>
      <c r="K10" s="417">
        <v>65476.545999999631</v>
      </c>
      <c r="L10" s="417">
        <v>609.63999999999942</v>
      </c>
      <c r="M10" s="417">
        <v>9512.0820000000003</v>
      </c>
      <c r="N10" s="417">
        <v>0</v>
      </c>
      <c r="O10" s="417">
        <v>113858.34800000016</v>
      </c>
      <c r="P10" s="417">
        <v>532625.59099999967</v>
      </c>
      <c r="Q10" s="417">
        <v>113858.34800000016</v>
      </c>
      <c r="R10" s="417">
        <v>646483.9389999978</v>
      </c>
    </row>
    <row r="11" spans="1:18" ht="15" x14ac:dyDescent="0.25">
      <c r="A11" s="416"/>
      <c r="B11" s="429" t="s">
        <v>402</v>
      </c>
      <c r="C11" s="417">
        <v>0</v>
      </c>
      <c r="D11" s="417">
        <v>0</v>
      </c>
      <c r="E11" s="417">
        <v>188.29000000000005</v>
      </c>
      <c r="F11" s="417">
        <v>1.4999999999999999E-2</v>
      </c>
      <c r="G11" s="417">
        <v>625.49200000000042</v>
      </c>
      <c r="H11" s="417">
        <v>0</v>
      </c>
      <c r="I11" s="417">
        <v>4473.8250000000016</v>
      </c>
      <c r="J11" s="417">
        <v>1.5050000000000001</v>
      </c>
      <c r="K11" s="417">
        <v>2834.1850000000009</v>
      </c>
      <c r="L11" s="417">
        <v>0</v>
      </c>
      <c r="M11" s="417">
        <v>12.695000000000002</v>
      </c>
      <c r="N11" s="417">
        <v>0</v>
      </c>
      <c r="O11" s="417">
        <v>11908.421999999999</v>
      </c>
      <c r="P11" s="417">
        <v>8136.0070000000032</v>
      </c>
      <c r="Q11" s="417">
        <v>11908.421999999999</v>
      </c>
      <c r="R11" s="417">
        <v>20044.429000000007</v>
      </c>
    </row>
    <row r="12" spans="1:18" ht="15" x14ac:dyDescent="0.25">
      <c r="A12" s="416"/>
      <c r="B12" s="430" t="s">
        <v>332</v>
      </c>
      <c r="C12" s="431">
        <v>0.26</v>
      </c>
      <c r="D12" s="431">
        <v>0</v>
      </c>
      <c r="E12" s="431">
        <v>34407.005000000056</v>
      </c>
      <c r="F12" s="431">
        <v>164.16499999999962</v>
      </c>
      <c r="G12" s="431">
        <v>125185.29799999966</v>
      </c>
      <c r="H12" s="431">
        <v>282.95099999999917</v>
      </c>
      <c r="I12" s="431">
        <v>563063.52800000063</v>
      </c>
      <c r="J12" s="431">
        <v>1412.8199999999995</v>
      </c>
      <c r="K12" s="431">
        <v>138933.67199999915</v>
      </c>
      <c r="L12" s="431">
        <v>628.47499999999945</v>
      </c>
      <c r="M12" s="431">
        <v>23936.275000000005</v>
      </c>
      <c r="N12" s="431">
        <v>13651.878000000006</v>
      </c>
      <c r="O12" s="431">
        <v>556747.59500000044</v>
      </c>
      <c r="P12" s="431">
        <v>888014.44899999839</v>
      </c>
      <c r="Q12" s="431">
        <v>570399.47300000023</v>
      </c>
      <c r="R12" s="431">
        <v>1458413.9219999975</v>
      </c>
    </row>
  </sheetData>
  <mergeCells count="18">
    <mergeCell ref="Q6:Q7"/>
    <mergeCell ref="R6:R7"/>
    <mergeCell ref="P6:P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F6:F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38">
    <pageSetUpPr fitToPage="1"/>
  </sheetPr>
  <dimension ref="A1:F47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6" ht="13.5" customHeight="1" x14ac:dyDescent="0.25">
      <c r="A1" s="65" t="s">
        <v>491</v>
      </c>
      <c r="B1" s="20"/>
      <c r="C1" s="20"/>
      <c r="D1" s="20"/>
      <c r="E1" s="20"/>
      <c r="F1" s="20"/>
    </row>
    <row r="2" spans="1:6" ht="13.5" customHeight="1" x14ac:dyDescent="0.25">
      <c r="A2" s="20"/>
      <c r="B2" s="20"/>
      <c r="C2" s="20"/>
      <c r="D2" s="20"/>
      <c r="E2" s="20"/>
      <c r="F2" s="20"/>
    </row>
    <row r="3" spans="1:6" ht="13.5" customHeight="1" x14ac:dyDescent="0.25">
      <c r="A3" s="432"/>
      <c r="B3" s="432"/>
      <c r="C3" s="433" t="s">
        <v>322</v>
      </c>
      <c r="D3" s="432"/>
      <c r="E3" s="432"/>
      <c r="F3" s="20"/>
    </row>
    <row r="4" spans="1:6" ht="13.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  <c r="F4" s="20"/>
    </row>
    <row r="5" spans="1:6" ht="13.5" customHeight="1" x14ac:dyDescent="0.25">
      <c r="A5" s="51" t="s">
        <v>2</v>
      </c>
      <c r="B5" s="315">
        <v>584.68999999999994</v>
      </c>
      <c r="C5" s="315">
        <v>874.81</v>
      </c>
      <c r="D5" s="46">
        <v>0</v>
      </c>
      <c r="E5" s="181">
        <f>SUM(B5:D5)</f>
        <v>1459.5</v>
      </c>
      <c r="F5" s="20"/>
    </row>
    <row r="6" spans="1:6" ht="13.5" customHeight="1" x14ac:dyDescent="0.25">
      <c r="A6" s="51" t="s">
        <v>3</v>
      </c>
      <c r="B6" s="315">
        <v>546.7829999999999</v>
      </c>
      <c r="C6" s="315">
        <v>714.05599999999993</v>
      </c>
      <c r="D6" s="46">
        <v>0</v>
      </c>
      <c r="E6" s="181">
        <f>SUM(B6:D6)</f>
        <v>1260.8389999999999</v>
      </c>
      <c r="F6" s="20"/>
    </row>
    <row r="7" spans="1:6" ht="13.5" customHeight="1" x14ac:dyDescent="0.25">
      <c r="A7" s="51" t="s">
        <v>4</v>
      </c>
      <c r="B7" s="315">
        <v>610.05999999999995</v>
      </c>
      <c r="C7" s="315">
        <v>894.20299999999997</v>
      </c>
      <c r="D7" s="46">
        <v>0</v>
      </c>
      <c r="E7" s="181">
        <f>SUM(B7:D7)</f>
        <v>1504.2629999999999</v>
      </c>
      <c r="F7" s="20"/>
    </row>
    <row r="8" spans="1:6" ht="13.5" customHeight="1" x14ac:dyDescent="0.25">
      <c r="A8" s="51" t="s">
        <v>5</v>
      </c>
      <c r="B8" s="315">
        <v>684.45699999999999</v>
      </c>
      <c r="C8" s="315">
        <v>865.59800000000007</v>
      </c>
      <c r="D8" s="46">
        <v>0</v>
      </c>
      <c r="E8" s="181">
        <f>SUM(B8:D8)</f>
        <v>1550.0550000000001</v>
      </c>
      <c r="F8" s="20"/>
    </row>
    <row r="9" spans="1:6" ht="13.5" customHeight="1" x14ac:dyDescent="0.25">
      <c r="A9" s="51" t="s">
        <v>6</v>
      </c>
      <c r="B9" s="315">
        <v>725.2650000000001</v>
      </c>
      <c r="C9" s="315">
        <v>886.51200000000006</v>
      </c>
      <c r="D9" s="46">
        <v>0</v>
      </c>
      <c r="E9" s="181">
        <f>SUM(B9:D9)</f>
        <v>1611.777</v>
      </c>
      <c r="F9" s="20"/>
    </row>
    <row r="10" spans="1:6" ht="13.5" customHeight="1" x14ac:dyDescent="0.25">
      <c r="A10" s="51" t="s">
        <v>7</v>
      </c>
      <c r="B10" s="315">
        <v>784.57899999999984</v>
      </c>
      <c r="C10" s="315">
        <v>891.64599999999996</v>
      </c>
      <c r="D10" s="46">
        <v>0</v>
      </c>
      <c r="E10" s="181">
        <f t="shared" ref="E10:E16" si="0">SUM(B10:D10)</f>
        <v>1676.2249999999999</v>
      </c>
      <c r="F10" s="20"/>
    </row>
    <row r="11" spans="1:6" ht="13.5" customHeight="1" x14ac:dyDescent="0.25">
      <c r="A11" s="51" t="s">
        <v>8</v>
      </c>
      <c r="B11" s="315">
        <v>793.66500000000019</v>
      </c>
      <c r="C11" s="315">
        <v>897.35300000000007</v>
      </c>
      <c r="D11" s="46">
        <v>0</v>
      </c>
      <c r="E11" s="181">
        <f t="shared" si="0"/>
        <v>1691.0180000000003</v>
      </c>
      <c r="F11" s="20"/>
    </row>
    <row r="12" spans="1:6" ht="13.5" customHeight="1" x14ac:dyDescent="0.25">
      <c r="A12" s="51" t="s">
        <v>9</v>
      </c>
      <c r="B12" s="315">
        <v>777.26900000000012</v>
      </c>
      <c r="C12" s="315">
        <v>911.15100000000007</v>
      </c>
      <c r="D12" s="46">
        <v>0</v>
      </c>
      <c r="E12" s="181">
        <f t="shared" si="0"/>
        <v>1688.42</v>
      </c>
      <c r="F12" s="20"/>
    </row>
    <row r="13" spans="1:6" ht="13.5" customHeight="1" x14ac:dyDescent="0.25">
      <c r="A13" s="51" t="s">
        <v>10</v>
      </c>
      <c r="B13" s="315">
        <v>778.77400000000011</v>
      </c>
      <c r="C13" s="315">
        <v>660.01099999999997</v>
      </c>
      <c r="D13" s="46">
        <v>0</v>
      </c>
      <c r="E13" s="181">
        <f t="shared" si="0"/>
        <v>1438.7850000000001</v>
      </c>
      <c r="F13" s="20"/>
    </row>
    <row r="14" spans="1:6" ht="13.5" customHeight="1" x14ac:dyDescent="0.25">
      <c r="A14" s="51" t="s">
        <v>11</v>
      </c>
      <c r="B14" s="315">
        <v>755.38300000000004</v>
      </c>
      <c r="C14" s="315">
        <v>942.38900000000001</v>
      </c>
      <c r="D14" s="46">
        <v>0</v>
      </c>
      <c r="E14" s="181">
        <f t="shared" si="0"/>
        <v>1697.7719999999999</v>
      </c>
      <c r="F14" s="20"/>
    </row>
    <row r="15" spans="1:6" ht="13.5" customHeight="1" x14ac:dyDescent="0.25">
      <c r="A15" s="51" t="s">
        <v>12</v>
      </c>
      <c r="B15" s="315">
        <v>692.56200000000001</v>
      </c>
      <c r="C15" s="315">
        <v>898.57</v>
      </c>
      <c r="D15" s="46">
        <v>0</v>
      </c>
      <c r="E15" s="181">
        <f t="shared" si="0"/>
        <v>1591.1320000000001</v>
      </c>
      <c r="F15" s="20"/>
    </row>
    <row r="16" spans="1:6" ht="13.5" customHeight="1" x14ac:dyDescent="0.25">
      <c r="A16" s="51" t="s">
        <v>13</v>
      </c>
      <c r="B16" s="315">
        <v>728.86099999999999</v>
      </c>
      <c r="C16" s="315">
        <v>1029.269</v>
      </c>
      <c r="D16" s="46">
        <v>0</v>
      </c>
      <c r="E16" s="181">
        <f t="shared" si="0"/>
        <v>1758.13</v>
      </c>
      <c r="F16" s="20"/>
    </row>
    <row r="17" spans="1:6" ht="13.5" customHeight="1" x14ac:dyDescent="0.25">
      <c r="A17" s="199" t="s">
        <v>15</v>
      </c>
      <c r="B17" s="180">
        <f>+SUM(B5:B16)</f>
        <v>8462.348</v>
      </c>
      <c r="C17" s="180">
        <f>+SUM(C5:C16)</f>
        <v>10465.567999999999</v>
      </c>
      <c r="D17" s="180">
        <f>+SUM(D5:D16)</f>
        <v>0</v>
      </c>
      <c r="E17" s="181">
        <f>SUM(E5:E16)</f>
        <v>18927.916000000001</v>
      </c>
      <c r="F17" s="20"/>
    </row>
    <row r="18" spans="1:6" ht="13.5" customHeight="1" x14ac:dyDescent="0.25">
      <c r="A18" s="20"/>
      <c r="B18" s="20"/>
      <c r="C18" s="20"/>
      <c r="D18" s="20"/>
      <c r="E18" s="73"/>
      <c r="F18" s="20"/>
    </row>
    <row r="19" spans="1:6" ht="13.5" customHeight="1" x14ac:dyDescent="0.25">
      <c r="A19" s="20"/>
      <c r="B19" s="20"/>
      <c r="C19" s="20"/>
      <c r="D19" s="20"/>
      <c r="E19" s="20"/>
      <c r="F19" s="20"/>
    </row>
    <row r="20" spans="1:6" ht="13.5" customHeight="1" x14ac:dyDescent="0.25">
      <c r="A20" s="432"/>
      <c r="B20" s="432"/>
      <c r="C20" s="433" t="s">
        <v>412</v>
      </c>
      <c r="D20" s="432"/>
      <c r="E20" s="432"/>
      <c r="F20" s="20"/>
    </row>
    <row r="21" spans="1:6" ht="13.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  <c r="F21" s="20"/>
    </row>
    <row r="22" spans="1:6" ht="13.5" customHeight="1" x14ac:dyDescent="0.25">
      <c r="A22" s="54" t="s">
        <v>2</v>
      </c>
      <c r="B22" s="315">
        <v>865.9910000000001</v>
      </c>
      <c r="C22" s="315">
        <v>460.77200000000022</v>
      </c>
      <c r="D22" s="46">
        <v>0</v>
      </c>
      <c r="E22" s="181">
        <f>SUM(B22:D22)</f>
        <v>1326.7630000000004</v>
      </c>
    </row>
    <row r="23" spans="1:6" ht="13.5" customHeight="1" x14ac:dyDescent="0.25">
      <c r="A23" s="54" t="s">
        <v>3</v>
      </c>
      <c r="B23" s="315">
        <v>773.75200000000007</v>
      </c>
      <c r="C23" s="315">
        <v>432.32199999999995</v>
      </c>
      <c r="D23" s="46">
        <v>0</v>
      </c>
      <c r="E23" s="181">
        <f>SUM(B23:D23)</f>
        <v>1206.0740000000001</v>
      </c>
      <c r="F23" s="20"/>
    </row>
    <row r="24" spans="1:6" ht="13.5" customHeight="1" x14ac:dyDescent="0.25">
      <c r="A24" s="54" t="s">
        <v>4</v>
      </c>
      <c r="B24" s="315">
        <v>920.58500000000004</v>
      </c>
      <c r="C24" s="315">
        <v>427.9430000000001</v>
      </c>
      <c r="D24" s="46">
        <v>0</v>
      </c>
      <c r="E24" s="181">
        <f>SUM(B24:D24)</f>
        <v>1348.5280000000002</v>
      </c>
      <c r="F24" s="20"/>
    </row>
    <row r="25" spans="1:6" ht="13.5" customHeight="1" x14ac:dyDescent="0.25">
      <c r="A25" s="54" t="s">
        <v>5</v>
      </c>
      <c r="B25" s="315">
        <v>952.64200000000005</v>
      </c>
      <c r="C25" s="315">
        <v>479.45099999999996</v>
      </c>
      <c r="D25" s="46">
        <v>0</v>
      </c>
      <c r="E25" s="181">
        <f>SUM(B25:D25)</f>
        <v>1432.0930000000001</v>
      </c>
      <c r="F25" s="20"/>
    </row>
    <row r="26" spans="1:6" ht="13.5" customHeight="1" x14ac:dyDescent="0.25">
      <c r="A26" s="54" t="s">
        <v>6</v>
      </c>
      <c r="B26" s="315">
        <v>1047.9190000000003</v>
      </c>
      <c r="C26" s="315">
        <v>500.38300000000004</v>
      </c>
      <c r="D26" s="46">
        <v>0</v>
      </c>
      <c r="E26" s="181">
        <f t="shared" ref="E26:E33" si="1">SUM(B26:D26)</f>
        <v>1548.3020000000004</v>
      </c>
      <c r="F26" s="20"/>
    </row>
    <row r="27" spans="1:6" ht="13.5" customHeight="1" x14ac:dyDescent="0.25">
      <c r="A27" s="54" t="s">
        <v>7</v>
      </c>
      <c r="B27" s="315">
        <v>1105.3150000000001</v>
      </c>
      <c r="C27" s="315">
        <v>522.69799999999987</v>
      </c>
      <c r="D27" s="46">
        <v>0</v>
      </c>
      <c r="E27" s="181">
        <f t="shared" si="1"/>
        <v>1628.0129999999999</v>
      </c>
      <c r="F27" s="20"/>
    </row>
    <row r="28" spans="1:6" ht="13.5" customHeight="1" x14ac:dyDescent="0.25">
      <c r="A28" s="54" t="s">
        <v>8</v>
      </c>
      <c r="B28" s="315">
        <v>1199.8890000000001</v>
      </c>
      <c r="C28" s="315">
        <v>578.91000000000008</v>
      </c>
      <c r="D28" s="46">
        <v>0</v>
      </c>
      <c r="E28" s="181">
        <f t="shared" si="1"/>
        <v>1778.7990000000002</v>
      </c>
      <c r="F28" s="20"/>
    </row>
    <row r="29" spans="1:6" ht="13.5" customHeight="1" x14ac:dyDescent="0.25">
      <c r="A29" s="54" t="s">
        <v>9</v>
      </c>
      <c r="B29" s="315">
        <v>1096.423</v>
      </c>
      <c r="C29" s="315">
        <v>588.3309999999999</v>
      </c>
      <c r="D29" s="46">
        <v>0</v>
      </c>
      <c r="E29" s="181">
        <f t="shared" si="1"/>
        <v>1684.7539999999999</v>
      </c>
      <c r="F29" s="20"/>
    </row>
    <row r="30" spans="1:6" ht="13.5" customHeight="1" x14ac:dyDescent="0.25">
      <c r="A30" s="54" t="s">
        <v>10</v>
      </c>
      <c r="B30" s="315">
        <v>1148.3680000000002</v>
      </c>
      <c r="C30" s="315">
        <v>571.3359999999999</v>
      </c>
      <c r="D30" s="46">
        <v>0</v>
      </c>
      <c r="E30" s="181">
        <f t="shared" si="1"/>
        <v>1719.7040000000002</v>
      </c>
      <c r="F30" s="20"/>
    </row>
    <row r="31" spans="1:6" ht="13.5" customHeight="1" x14ac:dyDescent="0.25">
      <c r="A31" s="54" t="s">
        <v>11</v>
      </c>
      <c r="B31" s="315">
        <v>1066.6469999999997</v>
      </c>
      <c r="C31" s="315">
        <v>552.70000000000005</v>
      </c>
      <c r="D31" s="46">
        <v>0</v>
      </c>
      <c r="E31" s="181">
        <f t="shared" si="1"/>
        <v>1619.3469999999998</v>
      </c>
      <c r="F31" s="20"/>
    </row>
    <row r="32" spans="1:6" ht="13.5" customHeight="1" x14ac:dyDescent="0.25">
      <c r="A32" s="51" t="s">
        <v>12</v>
      </c>
      <c r="B32" s="315">
        <v>964.56000000000006</v>
      </c>
      <c r="C32" s="315">
        <v>527.49900000000002</v>
      </c>
      <c r="D32" s="46">
        <v>0</v>
      </c>
      <c r="E32" s="181">
        <f t="shared" si="1"/>
        <v>1492.0590000000002</v>
      </c>
      <c r="F32" s="20"/>
    </row>
    <row r="33" spans="1:6" ht="13.5" customHeight="1" x14ac:dyDescent="0.25">
      <c r="A33" s="54" t="s">
        <v>13</v>
      </c>
      <c r="B33" s="315">
        <v>1027.6750000000002</v>
      </c>
      <c r="C33" s="315">
        <v>496.88800000000015</v>
      </c>
      <c r="D33" s="46">
        <v>0</v>
      </c>
      <c r="E33" s="181">
        <f t="shared" si="1"/>
        <v>1524.5630000000003</v>
      </c>
      <c r="F33" s="20"/>
    </row>
    <row r="34" spans="1:6" ht="13.5" customHeight="1" x14ac:dyDescent="0.25">
      <c r="A34" s="200" t="s">
        <v>15</v>
      </c>
      <c r="B34" s="208">
        <f>SUM(B22:B33)</f>
        <v>12169.766</v>
      </c>
      <c r="C34" s="208">
        <f>SUM(C22:C33)</f>
        <v>6139.2330000000002</v>
      </c>
      <c r="D34" s="208">
        <f>SUM(D22:D33)</f>
        <v>0</v>
      </c>
      <c r="E34" s="208">
        <f>SUM(E22:E33)</f>
        <v>18308.999000000003</v>
      </c>
      <c r="F34" s="20"/>
    </row>
    <row r="35" spans="1:6" ht="13.5" customHeight="1" x14ac:dyDescent="0.25">
      <c r="A35" s="102"/>
      <c r="B35" s="89"/>
      <c r="C35" s="73"/>
      <c r="D35" s="103"/>
      <c r="E35" s="73"/>
      <c r="F35" s="20"/>
    </row>
    <row r="36" spans="1:6" ht="13.5" customHeight="1" x14ac:dyDescent="0.25">
      <c r="A36" s="104" t="s">
        <v>17</v>
      </c>
      <c r="B36" s="73"/>
      <c r="C36" s="73"/>
      <c r="D36" s="73"/>
      <c r="E36" s="73"/>
      <c r="F36" s="73"/>
    </row>
    <row r="37" spans="1:6" ht="13.5" customHeight="1" x14ac:dyDescent="0.25">
      <c r="A37" s="105" t="s">
        <v>20</v>
      </c>
      <c r="B37" s="73"/>
      <c r="C37" s="73"/>
      <c r="D37" s="73"/>
      <c r="E37" s="73"/>
      <c r="F37" s="73"/>
    </row>
    <row r="38" spans="1:6" ht="13.5" customHeight="1" x14ac:dyDescent="0.25">
      <c r="A38" s="105" t="s">
        <v>21</v>
      </c>
      <c r="B38" s="73"/>
      <c r="C38" s="73"/>
      <c r="D38" s="73"/>
      <c r="E38" s="73"/>
      <c r="F38" s="73"/>
    </row>
    <row r="39" spans="1:6" ht="13.5" customHeight="1" x14ac:dyDescent="0.25">
      <c r="A39" s="92"/>
    </row>
    <row r="40" spans="1:6" ht="13.5" customHeight="1" x14ac:dyDescent="0.25">
      <c r="A40" s="75"/>
    </row>
    <row r="41" spans="1:6" ht="20.45" customHeight="1" x14ac:dyDescent="0.25"/>
    <row r="42" spans="1:6" ht="20.45" customHeight="1" x14ac:dyDescent="0.25"/>
    <row r="43" spans="1:6" ht="20.45" customHeight="1" x14ac:dyDescent="0.25"/>
    <row r="44" spans="1:6" ht="20.45" customHeight="1" x14ac:dyDescent="0.25"/>
    <row r="45" spans="1:6" ht="20.45" customHeight="1" x14ac:dyDescent="0.25"/>
    <row r="46" spans="1:6" ht="20.45" customHeight="1" x14ac:dyDescent="0.25"/>
    <row r="47" spans="1:6" ht="20.45" customHeight="1" x14ac:dyDescent="0.25"/>
  </sheetData>
  <phoneticPr fontId="0" type="noConversion"/>
  <printOptions horizontalCentered="1"/>
  <pageMargins left="1.19" right="1.2" top="1.17" bottom="1" header="0.39370078740157483" footer="0"/>
  <pageSetup scale="96" firstPageNumber="36" orientation="portrait" useFirstPageNumber="1" r:id="rId1"/>
  <headerFooter alignWithMargins="0">
    <oddFooter>&amp;C36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39">
    <pageSetUpPr fitToPage="1"/>
  </sheetPr>
  <dimension ref="A1:F40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19.42578125" style="8" customWidth="1"/>
    <col min="2" max="2" width="17" style="8" customWidth="1"/>
    <col min="3" max="3" width="15.42578125" style="8" customWidth="1"/>
    <col min="4" max="4" width="16.28515625" style="8" customWidth="1"/>
    <col min="5" max="5" width="18" style="8" customWidth="1"/>
    <col min="6" max="16384" width="11.42578125" style="8"/>
  </cols>
  <sheetData>
    <row r="1" spans="1:6" ht="13.5" customHeight="1" x14ac:dyDescent="0.25">
      <c r="A1" s="65" t="s">
        <v>490</v>
      </c>
      <c r="B1" s="20"/>
      <c r="C1" s="20"/>
      <c r="D1" s="20"/>
      <c r="E1" s="20"/>
    </row>
    <row r="2" spans="1:6" ht="13.5" customHeight="1" x14ac:dyDescent="0.25">
      <c r="A2" s="20"/>
      <c r="B2" s="20"/>
      <c r="C2" s="20"/>
      <c r="D2" s="20"/>
      <c r="E2" s="20"/>
    </row>
    <row r="3" spans="1:6" ht="13.5" customHeight="1" x14ac:dyDescent="0.25">
      <c r="A3" s="432"/>
      <c r="B3" s="432"/>
      <c r="C3" s="433" t="s">
        <v>191</v>
      </c>
      <c r="D3" s="432"/>
      <c r="E3" s="432"/>
    </row>
    <row r="4" spans="1:6" ht="28.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</row>
    <row r="5" spans="1:6" ht="13.5" customHeight="1" x14ac:dyDescent="0.25">
      <c r="A5" s="54" t="s">
        <v>2</v>
      </c>
      <c r="B5" s="315">
        <v>1866.5219999999993</v>
      </c>
      <c r="C5" s="315">
        <v>2861.5839999999994</v>
      </c>
      <c r="D5" s="46">
        <v>0</v>
      </c>
      <c r="E5" s="181">
        <f>SUM(B5:D5)</f>
        <v>4728.1059999999989</v>
      </c>
    </row>
    <row r="6" spans="1:6" ht="13.5" customHeight="1" x14ac:dyDescent="0.25">
      <c r="A6" s="54" t="s">
        <v>3</v>
      </c>
      <c r="B6" s="315">
        <v>1673.6190000000001</v>
      </c>
      <c r="C6" s="315">
        <v>2401.3319999999999</v>
      </c>
      <c r="D6" s="46">
        <v>0</v>
      </c>
      <c r="E6" s="181">
        <f>SUM(B6:D6)</f>
        <v>4074.951</v>
      </c>
    </row>
    <row r="7" spans="1:6" ht="13.5" customHeight="1" x14ac:dyDescent="0.25">
      <c r="A7" s="54" t="s">
        <v>4</v>
      </c>
      <c r="B7" s="315">
        <v>2041.9170000000004</v>
      </c>
      <c r="C7" s="315">
        <v>2557.0610000000001</v>
      </c>
      <c r="D7" s="46">
        <v>0</v>
      </c>
      <c r="E7" s="181">
        <f>SUM(B7:D7)</f>
        <v>4598.978000000001</v>
      </c>
    </row>
    <row r="8" spans="1:6" ht="13.5" customHeight="1" x14ac:dyDescent="0.25">
      <c r="A8" s="54" t="s">
        <v>5</v>
      </c>
      <c r="B8" s="315">
        <v>2196.5630000000001</v>
      </c>
      <c r="C8" s="315">
        <v>2382.3270000000002</v>
      </c>
      <c r="D8" s="46">
        <v>0</v>
      </c>
      <c r="E8" s="181">
        <f>SUM(B8:D8)</f>
        <v>4578.8900000000003</v>
      </c>
    </row>
    <row r="9" spans="1:6" ht="13.5" customHeight="1" x14ac:dyDescent="0.25">
      <c r="A9" s="54" t="s">
        <v>6</v>
      </c>
      <c r="B9" s="315">
        <v>2425.317</v>
      </c>
      <c r="C9" s="315">
        <v>2776.5060000000003</v>
      </c>
      <c r="D9" s="46">
        <v>0</v>
      </c>
      <c r="E9" s="181">
        <f t="shared" ref="E9:E16" si="0">SUM(B9:D9)</f>
        <v>5201.8230000000003</v>
      </c>
    </row>
    <row r="10" spans="1:6" ht="13.5" customHeight="1" x14ac:dyDescent="0.25">
      <c r="A10" s="54" t="s">
        <v>7</v>
      </c>
      <c r="B10" s="315">
        <v>2566.3980000000001</v>
      </c>
      <c r="C10" s="315">
        <v>2902.7890000000007</v>
      </c>
      <c r="D10" s="46">
        <v>0</v>
      </c>
      <c r="E10" s="181">
        <f t="shared" si="0"/>
        <v>5469.1870000000008</v>
      </c>
    </row>
    <row r="11" spans="1:6" ht="13.5" customHeight="1" x14ac:dyDescent="0.25">
      <c r="A11" s="54" t="s">
        <v>8</v>
      </c>
      <c r="B11" s="315">
        <v>2594.1700000000005</v>
      </c>
      <c r="C11" s="315">
        <v>2808.1549999999997</v>
      </c>
      <c r="D11" s="46">
        <v>0</v>
      </c>
      <c r="E11" s="181">
        <f t="shared" si="0"/>
        <v>5402.3250000000007</v>
      </c>
    </row>
    <row r="12" spans="1:6" ht="13.5" customHeight="1" x14ac:dyDescent="0.25">
      <c r="A12" s="54" t="s">
        <v>9</v>
      </c>
      <c r="B12" s="315">
        <v>2411.3320000000003</v>
      </c>
      <c r="C12" s="315">
        <v>3086.9300000000003</v>
      </c>
      <c r="D12" s="46">
        <v>0</v>
      </c>
      <c r="E12" s="181">
        <f t="shared" si="0"/>
        <v>5498.2620000000006</v>
      </c>
    </row>
    <row r="13" spans="1:6" ht="13.5" customHeight="1" x14ac:dyDescent="0.25">
      <c r="A13" s="54" t="s">
        <v>10</v>
      </c>
      <c r="B13" s="315">
        <v>2607.0569999999998</v>
      </c>
      <c r="C13" s="315">
        <v>3238.9189999999994</v>
      </c>
      <c r="D13" s="46">
        <v>0</v>
      </c>
      <c r="E13" s="181">
        <f t="shared" si="0"/>
        <v>5845.9759999999987</v>
      </c>
    </row>
    <row r="14" spans="1:6" ht="13.5" customHeight="1" x14ac:dyDescent="0.25">
      <c r="A14" s="54" t="s">
        <v>11</v>
      </c>
      <c r="B14" s="315">
        <v>2394.4360000000001</v>
      </c>
      <c r="C14" s="315">
        <v>2857.1440000000002</v>
      </c>
      <c r="D14" s="46">
        <v>0</v>
      </c>
      <c r="E14" s="181">
        <f t="shared" si="0"/>
        <v>5251.58</v>
      </c>
    </row>
    <row r="15" spans="1:6" ht="13.5" customHeight="1" x14ac:dyDescent="0.25">
      <c r="A15" s="51" t="s">
        <v>12</v>
      </c>
      <c r="B15" s="315">
        <v>2141.2059999999997</v>
      </c>
      <c r="C15" s="315">
        <v>2955.596</v>
      </c>
      <c r="D15" s="46">
        <v>0</v>
      </c>
      <c r="E15" s="181">
        <f t="shared" si="0"/>
        <v>5096.8019999999997</v>
      </c>
    </row>
    <row r="16" spans="1:6" ht="13.5" customHeight="1" x14ac:dyDescent="0.25">
      <c r="A16" s="54" t="s">
        <v>13</v>
      </c>
      <c r="B16" s="315">
        <v>2244.9720000000002</v>
      </c>
      <c r="C16" s="315">
        <v>3263.436999999999</v>
      </c>
      <c r="D16" s="46">
        <v>0</v>
      </c>
      <c r="E16" s="181">
        <f t="shared" si="0"/>
        <v>5508.4089999999997</v>
      </c>
      <c r="F16" s="29"/>
    </row>
    <row r="17" spans="1:6" ht="13.5" customHeight="1" x14ac:dyDescent="0.25">
      <c r="A17" s="200" t="s">
        <v>15</v>
      </c>
      <c r="B17" s="181">
        <f>+SUM(B5:B16)</f>
        <v>27163.509000000002</v>
      </c>
      <c r="C17" s="181">
        <f>+SUM(C5:C16)</f>
        <v>34091.78</v>
      </c>
      <c r="D17" s="181">
        <f>+SUM(D5:D16)</f>
        <v>0</v>
      </c>
      <c r="E17" s="314">
        <f>SUM(E5:E16)</f>
        <v>61255.289000000004</v>
      </c>
      <c r="F17" s="29"/>
    </row>
    <row r="18" spans="1:6" ht="13.5" customHeight="1" x14ac:dyDescent="0.25">
      <c r="A18" s="20"/>
      <c r="B18" s="20"/>
      <c r="C18" s="20"/>
      <c r="D18" s="20"/>
      <c r="E18" s="123"/>
      <c r="F18" s="29"/>
    </row>
    <row r="19" spans="1:6" ht="13.5" customHeight="1" x14ac:dyDescent="0.25">
      <c r="A19" s="20"/>
      <c r="B19" s="20"/>
      <c r="C19" s="20"/>
      <c r="D19" s="20"/>
      <c r="E19" s="20"/>
    </row>
    <row r="20" spans="1:6" ht="13.5" customHeight="1" x14ac:dyDescent="0.25">
      <c r="A20" s="432"/>
      <c r="B20" s="432"/>
      <c r="C20" s="433" t="s">
        <v>192</v>
      </c>
      <c r="D20" s="432"/>
      <c r="E20" s="432"/>
    </row>
    <row r="21" spans="1:6" ht="27.7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</row>
    <row r="22" spans="1:6" ht="13.5" customHeight="1" x14ac:dyDescent="0.25">
      <c r="A22" s="51" t="s">
        <v>2</v>
      </c>
      <c r="B22" s="315">
        <v>1059.9029999999998</v>
      </c>
      <c r="C22" s="315">
        <v>443.47300000000013</v>
      </c>
      <c r="D22" s="46">
        <v>0</v>
      </c>
      <c r="E22" s="180">
        <f>SUM(B22:D22)</f>
        <v>1503.376</v>
      </c>
    </row>
    <row r="23" spans="1:6" ht="13.5" customHeight="1" x14ac:dyDescent="0.25">
      <c r="A23" s="51" t="s">
        <v>3</v>
      </c>
      <c r="B23" s="315">
        <v>947</v>
      </c>
      <c r="C23" s="315">
        <v>403.66099999999989</v>
      </c>
      <c r="D23" s="46">
        <v>0</v>
      </c>
      <c r="E23" s="180">
        <f>SUM(B23:D23)</f>
        <v>1350.6609999999998</v>
      </c>
    </row>
    <row r="24" spans="1:6" ht="13.5" customHeight="1" x14ac:dyDescent="0.25">
      <c r="A24" s="51" t="s">
        <v>4</v>
      </c>
      <c r="B24" s="315">
        <v>1090.3150000000001</v>
      </c>
      <c r="C24" s="315">
        <v>268.37199999999996</v>
      </c>
      <c r="D24" s="46">
        <v>0</v>
      </c>
      <c r="E24" s="180">
        <f>SUM(B24:D24)</f>
        <v>1358.6869999999999</v>
      </c>
    </row>
    <row r="25" spans="1:6" ht="13.5" customHeight="1" x14ac:dyDescent="0.25">
      <c r="A25" s="51" t="s">
        <v>5</v>
      </c>
      <c r="B25" s="315">
        <v>1172.9600000000003</v>
      </c>
      <c r="C25" s="315">
        <v>605.22099999999989</v>
      </c>
      <c r="D25" s="46">
        <v>0</v>
      </c>
      <c r="E25" s="180">
        <f>SUM(B25:D25)</f>
        <v>1778.181</v>
      </c>
    </row>
    <row r="26" spans="1:6" ht="13.5" customHeight="1" x14ac:dyDescent="0.25">
      <c r="A26" s="51" t="s">
        <v>6</v>
      </c>
      <c r="B26" s="315">
        <v>1338.8269999999998</v>
      </c>
      <c r="C26" s="315">
        <v>455.74900000000008</v>
      </c>
      <c r="D26" s="46">
        <v>0</v>
      </c>
      <c r="E26" s="180">
        <f>SUM(B26:D26)</f>
        <v>1794.5759999999998</v>
      </c>
    </row>
    <row r="27" spans="1:6" ht="13.5" customHeight="1" x14ac:dyDescent="0.25">
      <c r="A27" s="51" t="s">
        <v>7</v>
      </c>
      <c r="B27" s="315">
        <v>1406.133</v>
      </c>
      <c r="C27" s="315">
        <v>420.98000000000008</v>
      </c>
      <c r="D27" s="46">
        <v>0</v>
      </c>
      <c r="E27" s="180">
        <f t="shared" ref="E27:E33" si="1">SUM(B27:D27)</f>
        <v>1827.1130000000001</v>
      </c>
    </row>
    <row r="28" spans="1:6" ht="13.5" customHeight="1" x14ac:dyDescent="0.25">
      <c r="A28" s="51" t="s">
        <v>8</v>
      </c>
      <c r="B28" s="315">
        <v>1465.923</v>
      </c>
      <c r="C28" s="315">
        <v>391.39600000000002</v>
      </c>
      <c r="D28" s="46">
        <v>0</v>
      </c>
      <c r="E28" s="180">
        <f t="shared" si="1"/>
        <v>1857.319</v>
      </c>
    </row>
    <row r="29" spans="1:6" ht="13.5" customHeight="1" x14ac:dyDescent="0.25">
      <c r="A29" s="51" t="s">
        <v>9</v>
      </c>
      <c r="B29" s="315">
        <v>1306.385</v>
      </c>
      <c r="C29" s="315">
        <v>353.91500000000002</v>
      </c>
      <c r="D29" s="46">
        <v>0</v>
      </c>
      <c r="E29" s="180">
        <f t="shared" si="1"/>
        <v>1660.3</v>
      </c>
    </row>
    <row r="30" spans="1:6" ht="13.5" customHeight="1" x14ac:dyDescent="0.25">
      <c r="A30" s="51" t="s">
        <v>10</v>
      </c>
      <c r="B30" s="315">
        <v>1384.2439999999997</v>
      </c>
      <c r="C30" s="315">
        <v>362.98300000000006</v>
      </c>
      <c r="D30" s="46">
        <v>0</v>
      </c>
      <c r="E30" s="180">
        <f t="shared" si="1"/>
        <v>1747.2269999999999</v>
      </c>
    </row>
    <row r="31" spans="1:6" ht="13.5" customHeight="1" x14ac:dyDescent="0.25">
      <c r="A31" s="51" t="s">
        <v>11</v>
      </c>
      <c r="B31" s="315">
        <v>1254.8970000000002</v>
      </c>
      <c r="C31" s="315">
        <v>367.36500000000001</v>
      </c>
      <c r="D31" s="46">
        <v>0</v>
      </c>
      <c r="E31" s="180">
        <f t="shared" si="1"/>
        <v>1622.2620000000002</v>
      </c>
    </row>
    <row r="32" spans="1:6" ht="13.5" customHeight="1" x14ac:dyDescent="0.25">
      <c r="A32" s="51" t="s">
        <v>12</v>
      </c>
      <c r="B32" s="315">
        <v>1142.4260000000002</v>
      </c>
      <c r="C32" s="315">
        <v>423.47600000000006</v>
      </c>
      <c r="D32" s="46">
        <v>0</v>
      </c>
      <c r="E32" s="180">
        <f t="shared" si="1"/>
        <v>1565.9020000000003</v>
      </c>
    </row>
    <row r="33" spans="1:6" ht="13.5" customHeight="1" x14ac:dyDescent="0.25">
      <c r="A33" s="51" t="s">
        <v>13</v>
      </c>
      <c r="B33" s="315">
        <v>1188.3740000000003</v>
      </c>
      <c r="C33" s="315">
        <v>387.97400000000005</v>
      </c>
      <c r="D33" s="46">
        <v>0</v>
      </c>
      <c r="E33" s="180">
        <f t="shared" si="1"/>
        <v>1576.3480000000004</v>
      </c>
    </row>
    <row r="34" spans="1:6" ht="13.5" customHeight="1" x14ac:dyDescent="0.25">
      <c r="A34" s="200" t="s">
        <v>15</v>
      </c>
      <c r="B34" s="180">
        <f>SUM(B22:B33)</f>
        <v>14757.386999999999</v>
      </c>
      <c r="C34" s="180">
        <f>SUM(C22:C33)</f>
        <v>4884.5650000000005</v>
      </c>
      <c r="D34" s="180">
        <f>SUM(D22:D33)</f>
        <v>0</v>
      </c>
      <c r="E34" s="208">
        <f>SUM(E22:E33)</f>
        <v>19641.952000000001</v>
      </c>
      <c r="F34" s="29"/>
    </row>
    <row r="35" spans="1:6" ht="13.5" customHeight="1" x14ac:dyDescent="0.25">
      <c r="A35" s="88"/>
      <c r="B35" s="89"/>
      <c r="C35" s="73"/>
      <c r="D35" s="95"/>
      <c r="E35" s="73"/>
      <c r="F35" s="29"/>
    </row>
    <row r="36" spans="1:6" ht="13.5" customHeight="1" x14ac:dyDescent="0.25">
      <c r="A36" s="91" t="s">
        <v>17</v>
      </c>
    </row>
    <row r="37" spans="1:6" ht="13.5" customHeight="1" x14ac:dyDescent="0.25">
      <c r="A37" s="92" t="s">
        <v>20</v>
      </c>
    </row>
    <row r="38" spans="1:6" ht="13.5" customHeight="1" x14ac:dyDescent="0.25">
      <c r="A38" s="92" t="s">
        <v>21</v>
      </c>
    </row>
    <row r="39" spans="1:6" ht="13.5" customHeight="1" x14ac:dyDescent="0.25">
      <c r="A39" s="92"/>
    </row>
    <row r="40" spans="1:6" ht="13.5" customHeight="1" x14ac:dyDescent="0.25">
      <c r="A40" s="75"/>
    </row>
  </sheetData>
  <phoneticPr fontId="0" type="noConversion"/>
  <printOptions horizontalCentered="1"/>
  <pageMargins left="1.1811023622047245" right="1.1811023622047245" top="1.1811023622047245" bottom="1" header="0" footer="0"/>
  <pageSetup scale="80" orientation="portrait" horizontalDpi="1200" verticalDpi="1200" r:id="rId1"/>
  <headerFooter alignWithMargins="0">
    <oddFooter>&amp;C37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0">
    <pageSetUpPr fitToPage="1"/>
  </sheetPr>
  <dimension ref="A1:N42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19.42578125" style="8" customWidth="1"/>
    <col min="2" max="2" width="16.5703125" style="8" customWidth="1"/>
    <col min="3" max="3" width="15.42578125" style="8" customWidth="1"/>
    <col min="4" max="4" width="16.28515625" style="8" customWidth="1"/>
    <col min="5" max="5" width="21.5703125" style="8" customWidth="1"/>
    <col min="6" max="8" width="11.42578125" style="8"/>
    <col min="9" max="9" width="40.42578125" style="8" customWidth="1"/>
    <col min="10" max="16384" width="11.42578125" style="8"/>
  </cols>
  <sheetData>
    <row r="1" spans="1:14" ht="13.5" customHeight="1" x14ac:dyDescent="0.25">
      <c r="A1" s="65" t="s">
        <v>490</v>
      </c>
      <c r="B1" s="20"/>
      <c r="C1" s="20"/>
      <c r="D1" s="20"/>
      <c r="E1" s="20"/>
      <c r="F1" s="12"/>
    </row>
    <row r="2" spans="1:14" ht="13.5" customHeight="1" x14ac:dyDescent="0.25">
      <c r="A2" s="20"/>
      <c r="B2" s="20"/>
      <c r="C2" s="20"/>
      <c r="D2" s="20"/>
      <c r="E2" s="20"/>
      <c r="F2" s="12"/>
    </row>
    <row r="3" spans="1:14" ht="13.5" customHeight="1" x14ac:dyDescent="0.25">
      <c r="A3" s="432"/>
      <c r="B3" s="432"/>
      <c r="C3" s="433" t="s">
        <v>193</v>
      </c>
      <c r="D3" s="432"/>
      <c r="E3" s="432"/>
      <c r="F3" s="12"/>
      <c r="H3" s="85"/>
      <c r="I3" s="86"/>
      <c r="J3" s="86"/>
      <c r="K3" s="85"/>
      <c r="L3" s="85"/>
      <c r="M3" s="85"/>
      <c r="N3" s="85"/>
    </row>
    <row r="4" spans="1:14" ht="29.2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  <c r="F4" s="12"/>
      <c r="H4" s="85"/>
      <c r="I4" s="86"/>
      <c r="J4" s="86"/>
      <c r="K4" s="85"/>
      <c r="L4" s="85"/>
      <c r="M4" s="85"/>
      <c r="N4" s="85"/>
    </row>
    <row r="5" spans="1:14" ht="13.5" customHeight="1" x14ac:dyDescent="0.25">
      <c r="A5" s="54" t="s">
        <v>2</v>
      </c>
      <c r="B5" s="315">
        <v>2933.4549999999986</v>
      </c>
      <c r="C5" s="315">
        <v>1148.8499999999999</v>
      </c>
      <c r="D5" s="46">
        <v>0</v>
      </c>
      <c r="E5" s="180">
        <f t="shared" ref="E5:E10" si="0">SUM(B5:D5)</f>
        <v>4082.3049999999985</v>
      </c>
      <c r="F5" s="12"/>
      <c r="H5" s="85"/>
      <c r="I5" s="86"/>
      <c r="J5" s="86"/>
      <c r="K5" s="85"/>
      <c r="L5" s="85"/>
      <c r="M5" s="85"/>
      <c r="N5" s="85"/>
    </row>
    <row r="6" spans="1:14" ht="13.5" customHeight="1" x14ac:dyDescent="0.25">
      <c r="A6" s="54" t="s">
        <v>3</v>
      </c>
      <c r="B6" s="315">
        <v>2702.127</v>
      </c>
      <c r="C6" s="315">
        <v>1176.7660000000003</v>
      </c>
      <c r="D6" s="46">
        <v>0</v>
      </c>
      <c r="E6" s="180">
        <f t="shared" si="0"/>
        <v>3878.893</v>
      </c>
      <c r="F6" s="12"/>
      <c r="H6" s="85"/>
      <c r="I6" s="86"/>
      <c r="J6" s="86"/>
      <c r="K6" s="85"/>
      <c r="L6" s="85"/>
      <c r="M6" s="85"/>
      <c r="N6" s="85"/>
    </row>
    <row r="7" spans="1:14" ht="13.5" customHeight="1" x14ac:dyDescent="0.25">
      <c r="A7" s="54" t="s">
        <v>4</v>
      </c>
      <c r="B7" s="315">
        <v>2958.6390000000001</v>
      </c>
      <c r="C7" s="315">
        <v>1296.4270000000001</v>
      </c>
      <c r="D7" s="46">
        <v>0</v>
      </c>
      <c r="E7" s="180">
        <f t="shared" si="0"/>
        <v>4255.0660000000007</v>
      </c>
      <c r="F7" s="12"/>
      <c r="H7" s="85"/>
      <c r="I7" s="86"/>
      <c r="J7" s="86"/>
      <c r="K7" s="85"/>
      <c r="L7" s="85"/>
      <c r="M7" s="85"/>
      <c r="N7" s="85"/>
    </row>
    <row r="8" spans="1:14" ht="13.5" customHeight="1" x14ac:dyDescent="0.25">
      <c r="A8" s="54" t="s">
        <v>5</v>
      </c>
      <c r="B8" s="315">
        <v>3117.7280000000001</v>
      </c>
      <c r="C8" s="315">
        <v>1377.7280000000001</v>
      </c>
      <c r="D8" s="46">
        <v>0</v>
      </c>
      <c r="E8" s="180">
        <f t="shared" si="0"/>
        <v>4495.4560000000001</v>
      </c>
      <c r="F8" s="12"/>
      <c r="H8" s="85"/>
      <c r="I8" s="86"/>
      <c r="J8" s="86"/>
      <c r="K8" s="85"/>
      <c r="L8" s="85"/>
      <c r="M8" s="85"/>
      <c r="N8" s="85"/>
    </row>
    <row r="9" spans="1:14" ht="13.5" customHeight="1" x14ac:dyDescent="0.25">
      <c r="A9" s="54" t="s">
        <v>6</v>
      </c>
      <c r="B9" s="315">
        <v>3539.0770000000002</v>
      </c>
      <c r="C9" s="315">
        <v>1471.0309999999999</v>
      </c>
      <c r="D9" s="46">
        <v>0</v>
      </c>
      <c r="E9" s="180">
        <f t="shared" si="0"/>
        <v>5010.1080000000002</v>
      </c>
      <c r="F9" s="12"/>
      <c r="H9" s="85"/>
      <c r="I9" s="86"/>
      <c r="J9" s="86"/>
      <c r="K9" s="85"/>
      <c r="L9" s="85"/>
      <c r="M9" s="85"/>
      <c r="N9" s="85"/>
    </row>
    <row r="10" spans="1:14" ht="13.5" customHeight="1" x14ac:dyDescent="0.25">
      <c r="A10" s="54" t="s">
        <v>7</v>
      </c>
      <c r="B10" s="315">
        <v>3802.5880000000002</v>
      </c>
      <c r="C10" s="315">
        <v>1539.4279999999999</v>
      </c>
      <c r="D10" s="46">
        <v>0</v>
      </c>
      <c r="E10" s="180">
        <f t="shared" si="0"/>
        <v>5342.0159999999996</v>
      </c>
      <c r="F10" s="12"/>
      <c r="H10" s="85"/>
      <c r="I10" s="86"/>
      <c r="J10" s="86"/>
      <c r="K10" s="85"/>
      <c r="L10" s="85"/>
      <c r="M10" s="85"/>
      <c r="N10" s="85"/>
    </row>
    <row r="11" spans="1:14" ht="13.5" customHeight="1" x14ac:dyDescent="0.25">
      <c r="A11" s="54" t="s">
        <v>8</v>
      </c>
      <c r="B11" s="315">
        <v>3921.5859999999993</v>
      </c>
      <c r="C11" s="315">
        <v>1888.299</v>
      </c>
      <c r="D11" s="46">
        <v>0</v>
      </c>
      <c r="E11" s="180">
        <f t="shared" ref="E11:E16" si="1">SUM(B11:D11)</f>
        <v>5809.8849999999993</v>
      </c>
      <c r="F11" s="12"/>
      <c r="H11" s="85"/>
      <c r="I11" s="86"/>
      <c r="J11" s="86"/>
      <c r="K11" s="85"/>
      <c r="L11" s="85"/>
      <c r="M11" s="85"/>
      <c r="N11" s="85"/>
    </row>
    <row r="12" spans="1:14" ht="13.5" customHeight="1" x14ac:dyDescent="0.25">
      <c r="A12" s="54" t="s">
        <v>9</v>
      </c>
      <c r="B12" s="315">
        <v>3544.1759999999995</v>
      </c>
      <c r="C12" s="315">
        <v>1716.9870000000001</v>
      </c>
      <c r="D12" s="46">
        <v>0</v>
      </c>
      <c r="E12" s="180">
        <f t="shared" si="1"/>
        <v>5261.1629999999996</v>
      </c>
      <c r="F12" s="12"/>
      <c r="H12" s="85"/>
      <c r="I12" s="86"/>
      <c r="J12" s="86"/>
      <c r="K12" s="85"/>
      <c r="L12" s="85"/>
      <c r="M12" s="85"/>
      <c r="N12" s="85"/>
    </row>
    <row r="13" spans="1:14" ht="13.5" customHeight="1" x14ac:dyDescent="0.25">
      <c r="A13" s="54" t="s">
        <v>10</v>
      </c>
      <c r="B13" s="315">
        <v>3755.0810000000006</v>
      </c>
      <c r="C13" s="315">
        <v>1744.9390000000001</v>
      </c>
      <c r="D13" s="46">
        <v>0</v>
      </c>
      <c r="E13" s="180">
        <f t="shared" si="1"/>
        <v>5500.02</v>
      </c>
      <c r="F13" s="12"/>
      <c r="H13" s="85"/>
      <c r="I13" s="86"/>
      <c r="J13" s="86"/>
      <c r="K13" s="85"/>
      <c r="L13" s="85"/>
      <c r="M13" s="85"/>
      <c r="N13" s="85"/>
    </row>
    <row r="14" spans="1:14" ht="13.5" customHeight="1" x14ac:dyDescent="0.25">
      <c r="A14" s="54" t="s">
        <v>11</v>
      </c>
      <c r="B14" s="315">
        <v>3376.6070000000004</v>
      </c>
      <c r="C14" s="315">
        <v>1736.6790000000001</v>
      </c>
      <c r="D14" s="46">
        <v>0</v>
      </c>
      <c r="E14" s="180">
        <f t="shared" si="1"/>
        <v>5113.2860000000001</v>
      </c>
      <c r="F14" s="12"/>
      <c r="H14" s="85"/>
      <c r="I14" s="86"/>
      <c r="J14" s="86"/>
      <c r="K14" s="85"/>
      <c r="L14" s="85"/>
      <c r="M14" s="85"/>
      <c r="N14" s="85"/>
    </row>
    <row r="15" spans="1:14" ht="13.5" customHeight="1" x14ac:dyDescent="0.25">
      <c r="A15" s="51" t="s">
        <v>12</v>
      </c>
      <c r="B15" s="315">
        <v>3033.4299999999994</v>
      </c>
      <c r="C15" s="315">
        <v>1510.3950000000004</v>
      </c>
      <c r="D15" s="46">
        <v>0</v>
      </c>
      <c r="E15" s="180">
        <f t="shared" si="1"/>
        <v>4543.8249999999998</v>
      </c>
      <c r="F15" s="12"/>
      <c r="H15" s="85"/>
      <c r="I15" s="86"/>
      <c r="J15" s="86"/>
      <c r="K15" s="85"/>
      <c r="L15" s="85"/>
      <c r="M15" s="85"/>
      <c r="N15" s="85"/>
    </row>
    <row r="16" spans="1:14" ht="13.5" customHeight="1" x14ac:dyDescent="0.25">
      <c r="A16" s="54" t="s">
        <v>13</v>
      </c>
      <c r="B16" s="315">
        <v>3040.5809999999997</v>
      </c>
      <c r="C16" s="315">
        <v>1240.3050000000005</v>
      </c>
      <c r="D16" s="46">
        <v>0</v>
      </c>
      <c r="E16" s="180">
        <f t="shared" si="1"/>
        <v>4280.8860000000004</v>
      </c>
      <c r="F16" s="12"/>
      <c r="H16" s="85"/>
      <c r="I16" s="86"/>
      <c r="J16" s="86"/>
      <c r="K16" s="85"/>
      <c r="L16" s="85"/>
      <c r="M16" s="85"/>
      <c r="N16" s="85"/>
    </row>
    <row r="17" spans="1:14" ht="13.5" customHeight="1" x14ac:dyDescent="0.25">
      <c r="A17" s="200" t="s">
        <v>15</v>
      </c>
      <c r="B17" s="180">
        <f>SUM(B5:B16)</f>
        <v>39725.074999999997</v>
      </c>
      <c r="C17" s="180">
        <f>SUM(C5:C16)</f>
        <v>17847.834000000003</v>
      </c>
      <c r="D17" s="180">
        <f>SUM(D5:D16)</f>
        <v>0</v>
      </c>
      <c r="E17" s="208">
        <f>SUM(E5:E16)</f>
        <v>57572.908999999992</v>
      </c>
      <c r="F17" s="12"/>
      <c r="H17" s="85"/>
      <c r="I17" s="86"/>
      <c r="J17" s="86"/>
      <c r="K17" s="85"/>
      <c r="L17" s="85"/>
      <c r="M17" s="85"/>
      <c r="N17" s="85"/>
    </row>
    <row r="18" spans="1:14" ht="13.5" customHeight="1" x14ac:dyDescent="0.25">
      <c r="A18" s="20"/>
      <c r="B18" s="20"/>
      <c r="C18" s="20"/>
      <c r="D18" s="20"/>
      <c r="E18" s="73"/>
      <c r="F18" s="12"/>
      <c r="H18" s="85"/>
      <c r="I18" s="86"/>
      <c r="J18" s="86"/>
      <c r="K18" s="85"/>
      <c r="L18" s="85"/>
      <c r="M18" s="85"/>
      <c r="N18" s="85"/>
    </row>
    <row r="19" spans="1:14" ht="13.5" customHeight="1" x14ac:dyDescent="0.25">
      <c r="A19" s="20"/>
      <c r="B19" s="20"/>
      <c r="C19" s="20"/>
      <c r="D19" s="20"/>
      <c r="E19" s="20"/>
      <c r="F19" s="12"/>
      <c r="H19" s="85"/>
      <c r="I19" s="86"/>
      <c r="J19" s="86"/>
      <c r="K19" s="85"/>
      <c r="L19" s="85"/>
      <c r="M19" s="85"/>
      <c r="N19" s="85"/>
    </row>
    <row r="20" spans="1:14" ht="13.5" customHeight="1" x14ac:dyDescent="0.25">
      <c r="A20" s="432"/>
      <c r="B20" s="432"/>
      <c r="C20" s="433" t="s">
        <v>194</v>
      </c>
      <c r="D20" s="432"/>
      <c r="E20" s="432"/>
      <c r="F20" s="12"/>
      <c r="H20" s="85"/>
      <c r="I20" s="86"/>
      <c r="J20" s="86"/>
      <c r="K20" s="85"/>
      <c r="L20" s="85"/>
      <c r="M20" s="85"/>
      <c r="N20" s="85"/>
    </row>
    <row r="21" spans="1:14" ht="29.2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  <c r="F21" s="12"/>
      <c r="H21" s="85"/>
      <c r="I21" s="86"/>
      <c r="J21" s="86"/>
      <c r="K21" s="85"/>
      <c r="L21" s="85"/>
      <c r="M21" s="85"/>
      <c r="N21" s="85"/>
    </row>
    <row r="22" spans="1:14" ht="13.5" customHeight="1" x14ac:dyDescent="0.25">
      <c r="A22" s="51" t="s">
        <v>2</v>
      </c>
      <c r="B22" s="315">
        <v>7686.7040000000015</v>
      </c>
      <c r="C22" s="315">
        <v>3211.3510000000001</v>
      </c>
      <c r="D22" s="46">
        <v>0</v>
      </c>
      <c r="E22" s="180">
        <f>SUM(B22:D22)</f>
        <v>10898.055000000002</v>
      </c>
      <c r="F22" s="12"/>
      <c r="H22" s="85"/>
      <c r="I22" s="86"/>
      <c r="J22" s="86"/>
      <c r="K22" s="85"/>
      <c r="L22" s="85"/>
      <c r="M22" s="85"/>
      <c r="N22" s="85"/>
    </row>
    <row r="23" spans="1:14" ht="13.5" customHeight="1" x14ac:dyDescent="0.25">
      <c r="A23" s="51" t="s">
        <v>3</v>
      </c>
      <c r="B23" s="315">
        <v>7229.1689999999999</v>
      </c>
      <c r="C23" s="315">
        <v>3248.3819999999992</v>
      </c>
      <c r="D23" s="46">
        <v>0</v>
      </c>
      <c r="E23" s="180">
        <f>SUM(B23:D23)</f>
        <v>10477.550999999999</v>
      </c>
      <c r="F23" s="12"/>
      <c r="H23" s="85"/>
      <c r="I23" s="86"/>
      <c r="J23" s="86"/>
      <c r="K23" s="85"/>
      <c r="L23" s="85"/>
      <c r="M23" s="85"/>
      <c r="N23" s="85"/>
    </row>
    <row r="24" spans="1:14" ht="13.5" customHeight="1" x14ac:dyDescent="0.25">
      <c r="A24" s="51" t="s">
        <v>4</v>
      </c>
      <c r="B24" s="315">
        <v>7943.8629999999976</v>
      </c>
      <c r="C24" s="315">
        <v>3470.2049999999999</v>
      </c>
      <c r="D24" s="46">
        <v>0</v>
      </c>
      <c r="E24" s="180">
        <f>SUM(B24:D24)</f>
        <v>11414.067999999997</v>
      </c>
      <c r="F24" s="12"/>
      <c r="H24" s="85"/>
      <c r="I24" s="86"/>
      <c r="J24" s="86"/>
      <c r="K24" s="85"/>
      <c r="L24" s="85"/>
      <c r="M24" s="85"/>
      <c r="N24" s="85"/>
    </row>
    <row r="25" spans="1:14" ht="13.5" customHeight="1" x14ac:dyDescent="0.25">
      <c r="A25" s="51" t="s">
        <v>5</v>
      </c>
      <c r="B25" s="315">
        <v>8422.3200000000033</v>
      </c>
      <c r="C25" s="315">
        <v>3830.6769999999992</v>
      </c>
      <c r="D25" s="46">
        <v>0</v>
      </c>
      <c r="E25" s="180">
        <f>SUM(B25:D25)</f>
        <v>12252.997000000003</v>
      </c>
      <c r="F25" s="12"/>
      <c r="H25" s="85"/>
      <c r="I25" s="86"/>
      <c r="J25" s="86"/>
      <c r="K25" s="85"/>
      <c r="L25" s="85"/>
      <c r="M25" s="85"/>
      <c r="N25" s="85"/>
    </row>
    <row r="26" spans="1:14" ht="13.5" customHeight="1" x14ac:dyDescent="0.25">
      <c r="A26" s="51" t="s">
        <v>6</v>
      </c>
      <c r="B26" s="315">
        <v>9937.9890000000014</v>
      </c>
      <c r="C26" s="315">
        <v>6666.9940000000006</v>
      </c>
      <c r="D26" s="46">
        <v>0</v>
      </c>
      <c r="E26" s="180">
        <f>SUM(B26:D26)</f>
        <v>16604.983</v>
      </c>
      <c r="F26" s="12"/>
      <c r="H26" s="96"/>
      <c r="I26" s="97"/>
      <c r="J26" s="97"/>
      <c r="K26" s="96"/>
      <c r="L26" s="96"/>
      <c r="M26" s="96"/>
      <c r="N26" s="96"/>
    </row>
    <row r="27" spans="1:14" ht="13.5" customHeight="1" x14ac:dyDescent="0.25">
      <c r="A27" s="51" t="s">
        <v>7</v>
      </c>
      <c r="B27" s="315">
        <v>11008.714000000002</v>
      </c>
      <c r="C27" s="315">
        <v>4259.7809999999999</v>
      </c>
      <c r="D27" s="46">
        <v>0</v>
      </c>
      <c r="E27" s="180">
        <f t="shared" ref="E27:E33" si="2">SUM(B27:D27)</f>
        <v>15268.495000000003</v>
      </c>
      <c r="F27" s="12"/>
    </row>
    <row r="28" spans="1:14" ht="13.5" customHeight="1" x14ac:dyDescent="0.25">
      <c r="A28" s="51" t="s">
        <v>8</v>
      </c>
      <c r="B28" s="315">
        <v>11326.016999999998</v>
      </c>
      <c r="C28" s="315">
        <v>4597.3840000000009</v>
      </c>
      <c r="D28" s="46">
        <v>0</v>
      </c>
      <c r="E28" s="180">
        <f t="shared" si="2"/>
        <v>15923.400999999998</v>
      </c>
      <c r="F28" s="12"/>
    </row>
    <row r="29" spans="1:14" ht="13.5" customHeight="1" x14ac:dyDescent="0.25">
      <c r="A29" s="51" t="s">
        <v>9</v>
      </c>
      <c r="B29" s="315">
        <v>9551.0220000000027</v>
      </c>
      <c r="C29" s="315">
        <v>3740.3649999999998</v>
      </c>
      <c r="D29" s="46">
        <v>0</v>
      </c>
      <c r="E29" s="180">
        <f t="shared" si="2"/>
        <v>13291.387000000002</v>
      </c>
      <c r="F29" s="12"/>
    </row>
    <row r="30" spans="1:14" ht="13.5" customHeight="1" x14ac:dyDescent="0.25">
      <c r="A30" s="51" t="s">
        <v>10</v>
      </c>
      <c r="B30" s="315">
        <v>10805.380000000001</v>
      </c>
      <c r="C30" s="315">
        <v>4314.4009999999989</v>
      </c>
      <c r="D30" s="46">
        <v>0</v>
      </c>
      <c r="E30" s="180">
        <f t="shared" si="2"/>
        <v>15119.780999999999</v>
      </c>
      <c r="F30" s="12"/>
    </row>
    <row r="31" spans="1:14" ht="13.5" customHeight="1" x14ac:dyDescent="0.25">
      <c r="A31" s="51" t="s">
        <v>11</v>
      </c>
      <c r="B31" s="315">
        <v>9012.8439999999973</v>
      </c>
      <c r="C31" s="315">
        <v>3675.3810000000008</v>
      </c>
      <c r="D31" s="46">
        <v>0</v>
      </c>
      <c r="E31" s="180">
        <f t="shared" si="2"/>
        <v>12688.224999999999</v>
      </c>
      <c r="F31" s="12"/>
    </row>
    <row r="32" spans="1:14" ht="13.5" customHeight="1" x14ac:dyDescent="0.25">
      <c r="A32" s="51" t="s">
        <v>12</v>
      </c>
      <c r="B32" s="315">
        <v>8018.4590000000026</v>
      </c>
      <c r="C32" s="315">
        <v>3070.2809999999995</v>
      </c>
      <c r="D32" s="46">
        <v>0</v>
      </c>
      <c r="E32" s="180">
        <f t="shared" si="2"/>
        <v>11088.740000000002</v>
      </c>
      <c r="F32" s="12"/>
    </row>
    <row r="33" spans="1:6" ht="13.5" customHeight="1" x14ac:dyDescent="0.25">
      <c r="A33" s="51" t="s">
        <v>13</v>
      </c>
      <c r="B33" s="315">
        <v>8288.9810000000016</v>
      </c>
      <c r="C33" s="315">
        <v>3916.1059999999998</v>
      </c>
      <c r="D33" s="46">
        <v>0</v>
      </c>
      <c r="E33" s="180">
        <f t="shared" si="2"/>
        <v>12205.087000000001</v>
      </c>
      <c r="F33" s="12"/>
    </row>
    <row r="34" spans="1:6" ht="13.5" customHeight="1" x14ac:dyDescent="0.25">
      <c r="A34" s="200" t="s">
        <v>15</v>
      </c>
      <c r="B34" s="208">
        <f>SUM(B22:B33)</f>
        <v>109231.462</v>
      </c>
      <c r="C34" s="208">
        <f>SUM(C22:C33)</f>
        <v>48001.307999999997</v>
      </c>
      <c r="D34" s="208">
        <f>SUM(D22:D33)</f>
        <v>0</v>
      </c>
      <c r="E34" s="208">
        <f>SUM(E22:E33)</f>
        <v>157232.76999999999</v>
      </c>
      <c r="F34" s="12"/>
    </row>
    <row r="35" spans="1:6" ht="13.5" customHeight="1" x14ac:dyDescent="0.25">
      <c r="A35" s="98"/>
      <c r="B35" s="99"/>
      <c r="C35" s="38"/>
      <c r="D35" s="100"/>
      <c r="E35" s="38"/>
      <c r="F35" s="12"/>
    </row>
    <row r="36" spans="1:6" ht="13.5" customHeight="1" x14ac:dyDescent="0.25">
      <c r="A36" s="82" t="s">
        <v>17</v>
      </c>
      <c r="B36" s="12"/>
      <c r="C36" s="12"/>
      <c r="D36" s="12"/>
      <c r="E36" s="12"/>
      <c r="F36" s="12"/>
    </row>
    <row r="37" spans="1:6" ht="13.5" customHeight="1" x14ac:dyDescent="0.25">
      <c r="A37" s="83" t="s">
        <v>20</v>
      </c>
      <c r="B37" s="12"/>
      <c r="C37" s="12"/>
      <c r="D37" s="12"/>
      <c r="E37" s="12"/>
      <c r="F37" s="12"/>
    </row>
    <row r="38" spans="1:6" ht="13.5" customHeight="1" x14ac:dyDescent="0.25">
      <c r="A38" s="83" t="s">
        <v>21</v>
      </c>
      <c r="B38" s="12"/>
      <c r="C38" s="12"/>
      <c r="D38" s="12"/>
      <c r="E38" s="12"/>
      <c r="F38" s="12"/>
    </row>
    <row r="39" spans="1:6" ht="13.5" customHeight="1" x14ac:dyDescent="0.25">
      <c r="A39" s="83"/>
      <c r="B39" s="12"/>
      <c r="C39" s="12"/>
      <c r="D39" s="12"/>
      <c r="E39" s="12"/>
      <c r="F39" s="12"/>
    </row>
    <row r="40" spans="1:6" ht="13.5" customHeight="1" x14ac:dyDescent="0.25">
      <c r="A40" s="84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0" type="noConversion"/>
  <printOptions horizontalCentered="1"/>
  <pageMargins left="1.1811023622047245" right="1.1811023622047245" top="1.1811023622047245" bottom="1" header="0" footer="0"/>
  <pageSetup scale="89" orientation="portrait" horizontalDpi="1200" verticalDpi="1200" r:id="rId1"/>
  <headerFooter alignWithMargins="0">
    <oddFooter>&amp;C38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1">
    <pageSetUpPr fitToPage="1"/>
  </sheetPr>
  <dimension ref="A1:J40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19.42578125" style="8" customWidth="1"/>
    <col min="2" max="2" width="18.7109375" style="8" customWidth="1"/>
    <col min="3" max="3" width="18.85546875" style="8" customWidth="1"/>
    <col min="4" max="4" width="16.28515625" style="8" customWidth="1"/>
    <col min="5" max="5" width="19" style="8" customWidth="1"/>
    <col min="6" max="16384" width="11.42578125" style="8"/>
  </cols>
  <sheetData>
    <row r="1" spans="1:6" ht="13.5" customHeight="1" x14ac:dyDescent="0.25">
      <c r="A1" s="65" t="s">
        <v>490</v>
      </c>
      <c r="B1" s="20"/>
      <c r="C1" s="20"/>
      <c r="D1" s="20"/>
      <c r="E1" s="20"/>
    </row>
    <row r="2" spans="1:6" ht="13.5" customHeight="1" x14ac:dyDescent="0.25">
      <c r="A2" s="20"/>
      <c r="B2" s="20"/>
      <c r="C2" s="20"/>
      <c r="D2" s="20"/>
      <c r="E2" s="20"/>
    </row>
    <row r="3" spans="1:6" ht="13.5" customHeight="1" x14ac:dyDescent="0.25">
      <c r="A3" s="432"/>
      <c r="B3" s="432"/>
      <c r="C3" s="433" t="s">
        <v>203</v>
      </c>
      <c r="D3" s="432"/>
      <c r="E3" s="432"/>
    </row>
    <row r="4" spans="1:6" ht="30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</row>
    <row r="5" spans="1:6" ht="13.5" customHeight="1" x14ac:dyDescent="0.25">
      <c r="A5" s="54" t="s">
        <v>2</v>
      </c>
      <c r="B5" s="315">
        <v>4204.2770000000019</v>
      </c>
      <c r="C5" s="315">
        <v>3855.7879999999968</v>
      </c>
      <c r="D5" s="46">
        <v>0</v>
      </c>
      <c r="E5" s="180">
        <f>SUM(B5:D5)</f>
        <v>8060.0649999999987</v>
      </c>
      <c r="F5" s="12"/>
    </row>
    <row r="6" spans="1:6" ht="13.5" customHeight="1" x14ac:dyDescent="0.25">
      <c r="A6" s="54" t="s">
        <v>3</v>
      </c>
      <c r="B6" s="315">
        <v>3873.9390000000003</v>
      </c>
      <c r="C6" s="315">
        <v>8429.268</v>
      </c>
      <c r="D6" s="46">
        <v>0</v>
      </c>
      <c r="E6" s="180">
        <f>SUM(B6:D6)</f>
        <v>12303.207</v>
      </c>
      <c r="F6" s="12"/>
    </row>
    <row r="7" spans="1:6" ht="13.5" customHeight="1" x14ac:dyDescent="0.25">
      <c r="A7" s="54" t="s">
        <v>4</v>
      </c>
      <c r="B7" s="315">
        <v>4670.3909999999978</v>
      </c>
      <c r="C7" s="315">
        <v>10015.750999999984</v>
      </c>
      <c r="D7" s="46">
        <v>0</v>
      </c>
      <c r="E7" s="180">
        <f>SUM(B7:D7)</f>
        <v>14686.141999999982</v>
      </c>
      <c r="F7" s="12"/>
    </row>
    <row r="8" spans="1:6" ht="13.5" customHeight="1" x14ac:dyDescent="0.25">
      <c r="A8" s="54" t="s">
        <v>5</v>
      </c>
      <c r="B8" s="315">
        <v>5391.6039999999994</v>
      </c>
      <c r="C8" s="315">
        <v>9196.405999999999</v>
      </c>
      <c r="D8" s="46">
        <v>0</v>
      </c>
      <c r="E8" s="180">
        <f>SUM(B8:D8)</f>
        <v>14588.009999999998</v>
      </c>
      <c r="F8" s="12"/>
    </row>
    <row r="9" spans="1:6" ht="13.5" customHeight="1" x14ac:dyDescent="0.25">
      <c r="A9" s="54" t="s">
        <v>6</v>
      </c>
      <c r="B9" s="315">
        <v>6265.4490000000005</v>
      </c>
      <c r="C9" s="315">
        <v>4632.0870000000004</v>
      </c>
      <c r="D9" s="46">
        <v>0</v>
      </c>
      <c r="E9" s="180">
        <f>SUM(B9:D9)</f>
        <v>10897.536</v>
      </c>
      <c r="F9" s="12"/>
    </row>
    <row r="10" spans="1:6" ht="13.5" customHeight="1" x14ac:dyDescent="0.25">
      <c r="A10" s="54" t="s">
        <v>7</v>
      </c>
      <c r="B10" s="315">
        <v>6941.0050000000001</v>
      </c>
      <c r="C10" s="315">
        <v>4855.5159999999987</v>
      </c>
      <c r="D10" s="46">
        <v>0</v>
      </c>
      <c r="E10" s="180">
        <f t="shared" ref="E10:E16" si="0">SUM(B10:D10)</f>
        <v>11796.520999999999</v>
      </c>
      <c r="F10" s="12"/>
    </row>
    <row r="11" spans="1:6" ht="13.5" customHeight="1" x14ac:dyDescent="0.25">
      <c r="A11" s="54" t="s">
        <v>8</v>
      </c>
      <c r="B11" s="315">
        <v>7249.4840000000004</v>
      </c>
      <c r="C11" s="315">
        <v>5191.8809999999994</v>
      </c>
      <c r="D11" s="46">
        <v>0</v>
      </c>
      <c r="E11" s="180">
        <f t="shared" si="0"/>
        <v>12441.365</v>
      </c>
      <c r="F11" s="12"/>
    </row>
    <row r="12" spans="1:6" ht="13.5" customHeight="1" x14ac:dyDescent="0.25">
      <c r="A12" s="54" t="s">
        <v>9</v>
      </c>
      <c r="B12" s="315">
        <v>6083.9970000000003</v>
      </c>
      <c r="C12" s="315">
        <v>3932.2879999999991</v>
      </c>
      <c r="D12" s="46">
        <v>0</v>
      </c>
      <c r="E12" s="180">
        <f t="shared" si="0"/>
        <v>10016.285</v>
      </c>
      <c r="F12" s="12"/>
    </row>
    <row r="13" spans="1:6" ht="13.5" customHeight="1" x14ac:dyDescent="0.25">
      <c r="A13" s="54" t="s">
        <v>10</v>
      </c>
      <c r="B13" s="315">
        <v>6837.9100000000017</v>
      </c>
      <c r="C13" s="315">
        <v>4732.243000000004</v>
      </c>
      <c r="D13" s="46">
        <v>0</v>
      </c>
      <c r="E13" s="180">
        <f t="shared" si="0"/>
        <v>11570.153000000006</v>
      </c>
      <c r="F13" s="12"/>
    </row>
    <row r="14" spans="1:6" ht="13.5" customHeight="1" x14ac:dyDescent="0.25">
      <c r="A14" s="54" t="s">
        <v>11</v>
      </c>
      <c r="B14" s="315">
        <v>5382.1220000000012</v>
      </c>
      <c r="C14" s="315">
        <v>3608.0340000000001</v>
      </c>
      <c r="D14" s="46">
        <v>0</v>
      </c>
      <c r="E14" s="180">
        <f t="shared" si="0"/>
        <v>8990.1560000000009</v>
      </c>
      <c r="F14" s="12"/>
    </row>
    <row r="15" spans="1:6" ht="13.5" customHeight="1" x14ac:dyDescent="0.25">
      <c r="A15" s="51" t="s">
        <v>12</v>
      </c>
      <c r="B15" s="315">
        <v>4648.72</v>
      </c>
      <c r="C15" s="315">
        <v>3045.8160000000012</v>
      </c>
      <c r="D15" s="46">
        <v>0</v>
      </c>
      <c r="E15" s="180">
        <f t="shared" si="0"/>
        <v>7694.5360000000019</v>
      </c>
      <c r="F15" s="12"/>
    </row>
    <row r="16" spans="1:6" ht="13.5" customHeight="1" x14ac:dyDescent="0.25">
      <c r="A16" s="54" t="s">
        <v>13</v>
      </c>
      <c r="B16" s="315">
        <v>4679.9240000000027</v>
      </c>
      <c r="C16" s="315">
        <v>3064.3929999999968</v>
      </c>
      <c r="D16" s="46">
        <v>0</v>
      </c>
      <c r="E16" s="180">
        <f t="shared" si="0"/>
        <v>7744.3169999999991</v>
      </c>
      <c r="F16" s="12"/>
    </row>
    <row r="17" spans="1:10" ht="13.5" customHeight="1" x14ac:dyDescent="0.25">
      <c r="A17" s="200" t="s">
        <v>15</v>
      </c>
      <c r="B17" s="180">
        <f>SUM(B5:B16)</f>
        <v>66228.822000000015</v>
      </c>
      <c r="C17" s="180">
        <f>SUM(C5:C16)</f>
        <v>64559.470999999976</v>
      </c>
      <c r="D17" s="180">
        <f>SUM(D5:D16)</f>
        <v>0</v>
      </c>
      <c r="E17" s="208">
        <f>SUM(E5:E16)</f>
        <v>130788.29299999999</v>
      </c>
      <c r="F17" s="12"/>
    </row>
    <row r="18" spans="1:10" ht="13.5" customHeight="1" x14ac:dyDescent="0.25">
      <c r="A18" s="20"/>
      <c r="B18" s="20"/>
      <c r="C18" s="20"/>
      <c r="D18" s="20"/>
      <c r="E18" s="20"/>
      <c r="F18" s="12"/>
    </row>
    <row r="19" spans="1:10" ht="13.5" customHeight="1" x14ac:dyDescent="0.25">
      <c r="A19" s="20"/>
      <c r="B19" s="20"/>
      <c r="C19" s="20"/>
      <c r="D19" s="20"/>
      <c r="E19" s="20"/>
    </row>
    <row r="20" spans="1:10" ht="13.5" customHeight="1" x14ac:dyDescent="0.25">
      <c r="A20" s="432"/>
      <c r="B20" s="432"/>
      <c r="C20" s="433" t="s">
        <v>196</v>
      </c>
      <c r="D20" s="432"/>
      <c r="E20" s="432"/>
    </row>
    <row r="21" spans="1:10" ht="28.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</row>
    <row r="22" spans="1:10" ht="13.5" customHeight="1" x14ac:dyDescent="0.25">
      <c r="A22" s="51" t="s">
        <v>2</v>
      </c>
      <c r="B22" s="315">
        <v>4143.9860000000008</v>
      </c>
      <c r="C22" s="315">
        <v>2726.7069999999999</v>
      </c>
      <c r="D22" s="46">
        <v>0</v>
      </c>
      <c r="E22" s="180">
        <f>SUM(B22:D22)</f>
        <v>6870.6930000000011</v>
      </c>
      <c r="G22" s="191"/>
      <c r="H22" s="191"/>
      <c r="J22" s="27"/>
    </row>
    <row r="23" spans="1:10" ht="13.5" customHeight="1" x14ac:dyDescent="0.25">
      <c r="A23" s="51" t="s">
        <v>3</v>
      </c>
      <c r="B23" s="315">
        <v>3960.505000000001</v>
      </c>
      <c r="C23" s="315">
        <v>5329.9559999999983</v>
      </c>
      <c r="D23" s="46">
        <v>0</v>
      </c>
      <c r="E23" s="180">
        <f>SUM(B23:D23)</f>
        <v>9290.4609999999993</v>
      </c>
      <c r="G23" s="191"/>
      <c r="H23" s="191"/>
      <c r="J23" s="27"/>
    </row>
    <row r="24" spans="1:10" ht="13.5" customHeight="1" x14ac:dyDescent="0.25">
      <c r="A24" s="51" t="s">
        <v>4</v>
      </c>
      <c r="B24" s="315">
        <v>4752.567</v>
      </c>
      <c r="C24" s="315">
        <v>7604.1190000000024</v>
      </c>
      <c r="D24" s="46">
        <v>0</v>
      </c>
      <c r="E24" s="180">
        <f>SUM(B24:D24)</f>
        <v>12356.686000000002</v>
      </c>
      <c r="G24" s="191"/>
      <c r="H24" s="191"/>
      <c r="J24" s="27"/>
    </row>
    <row r="25" spans="1:10" ht="13.5" customHeight="1" x14ac:dyDescent="0.25">
      <c r="A25" s="51" t="s">
        <v>5</v>
      </c>
      <c r="B25" s="315">
        <v>5573.8670000000002</v>
      </c>
      <c r="C25" s="315">
        <v>8624.3070000000025</v>
      </c>
      <c r="D25" s="46">
        <v>0</v>
      </c>
      <c r="E25" s="180">
        <f>SUM(B25:D25)</f>
        <v>14198.174000000003</v>
      </c>
      <c r="G25" s="191"/>
      <c r="H25" s="191"/>
      <c r="J25" s="27"/>
    </row>
    <row r="26" spans="1:10" ht="13.5" customHeight="1" x14ac:dyDescent="0.25">
      <c r="A26" s="51" t="s">
        <v>6</v>
      </c>
      <c r="B26" s="315">
        <v>6638.3639999999996</v>
      </c>
      <c r="C26" s="315">
        <v>4299.8790000000008</v>
      </c>
      <c r="D26" s="46">
        <v>0</v>
      </c>
      <c r="E26" s="180">
        <f t="shared" ref="E26:E34" si="1">SUM(B26:D26)</f>
        <v>10938.243</v>
      </c>
      <c r="G26" s="191"/>
      <c r="H26" s="191"/>
      <c r="J26" s="27"/>
    </row>
    <row r="27" spans="1:10" ht="13.5" customHeight="1" x14ac:dyDescent="0.25">
      <c r="A27" s="51" t="s">
        <v>7</v>
      </c>
      <c r="B27" s="315">
        <v>7291.5359999999973</v>
      </c>
      <c r="C27" s="315">
        <v>4814.6459999999988</v>
      </c>
      <c r="D27" s="46">
        <v>0</v>
      </c>
      <c r="E27" s="180">
        <f t="shared" si="1"/>
        <v>12106.181999999997</v>
      </c>
      <c r="G27" s="191"/>
      <c r="H27" s="191"/>
      <c r="J27" s="27"/>
    </row>
    <row r="28" spans="1:10" ht="13.5" customHeight="1" x14ac:dyDescent="0.25">
      <c r="A28" s="51" t="s">
        <v>8</v>
      </c>
      <c r="B28" s="315">
        <v>7799.6460000000015</v>
      </c>
      <c r="C28" s="315">
        <v>4887.6899999999996</v>
      </c>
      <c r="D28" s="46">
        <v>0</v>
      </c>
      <c r="E28" s="180">
        <f t="shared" si="1"/>
        <v>12687.336000000001</v>
      </c>
      <c r="G28" s="191"/>
      <c r="H28" s="191"/>
      <c r="J28" s="27"/>
    </row>
    <row r="29" spans="1:10" ht="13.5" customHeight="1" x14ac:dyDescent="0.25">
      <c r="A29" s="51" t="s">
        <v>9</v>
      </c>
      <c r="B29" s="315">
        <v>6352.1249999999991</v>
      </c>
      <c r="C29" s="315">
        <v>2445.8879999999995</v>
      </c>
      <c r="D29" s="46">
        <v>0</v>
      </c>
      <c r="E29" s="180">
        <f t="shared" si="1"/>
        <v>8798.012999999999</v>
      </c>
      <c r="G29" s="191"/>
      <c r="H29" s="191"/>
      <c r="J29" s="27"/>
    </row>
    <row r="30" spans="1:10" ht="13.5" customHeight="1" x14ac:dyDescent="0.25">
      <c r="A30" s="51" t="s">
        <v>10</v>
      </c>
      <c r="B30" s="315">
        <v>6984.5529999999999</v>
      </c>
      <c r="C30" s="315">
        <v>3445.9490000000001</v>
      </c>
      <c r="D30" s="46">
        <v>0</v>
      </c>
      <c r="E30" s="180">
        <f t="shared" si="1"/>
        <v>10430.502</v>
      </c>
      <c r="G30" s="191"/>
      <c r="H30" s="191"/>
      <c r="J30" s="27"/>
    </row>
    <row r="31" spans="1:10" ht="13.5" customHeight="1" x14ac:dyDescent="0.25">
      <c r="A31" s="51" t="s">
        <v>11</v>
      </c>
      <c r="B31" s="315">
        <v>5804.7969999999987</v>
      </c>
      <c r="C31" s="315">
        <v>2556.9170000000004</v>
      </c>
      <c r="D31" s="46">
        <v>0</v>
      </c>
      <c r="E31" s="180">
        <f t="shared" si="1"/>
        <v>8361.7139999999999</v>
      </c>
      <c r="G31" s="191"/>
      <c r="H31" s="191"/>
      <c r="J31" s="27"/>
    </row>
    <row r="32" spans="1:10" ht="13.5" customHeight="1" x14ac:dyDescent="0.25">
      <c r="A32" s="51" t="s">
        <v>12</v>
      </c>
      <c r="B32" s="315">
        <v>5013.0349999999999</v>
      </c>
      <c r="C32" s="315">
        <v>2992.5479999999989</v>
      </c>
      <c r="D32" s="46">
        <v>0</v>
      </c>
      <c r="E32" s="180">
        <f t="shared" si="1"/>
        <v>8005.5829999999987</v>
      </c>
      <c r="G32" s="191"/>
      <c r="H32" s="191"/>
      <c r="J32" s="27"/>
    </row>
    <row r="33" spans="1:10" ht="13.5" customHeight="1" x14ac:dyDescent="0.25">
      <c r="A33" s="51" t="s">
        <v>13</v>
      </c>
      <c r="B33" s="315">
        <v>5030.6759999999977</v>
      </c>
      <c r="C33" s="315">
        <v>2283.6449999999995</v>
      </c>
      <c r="D33" s="46">
        <v>0</v>
      </c>
      <c r="E33" s="180">
        <f t="shared" si="1"/>
        <v>7314.3209999999972</v>
      </c>
      <c r="G33" s="191"/>
      <c r="H33" s="191"/>
      <c r="J33" s="27"/>
    </row>
    <row r="34" spans="1:10" ht="13.5" customHeight="1" x14ac:dyDescent="0.25">
      <c r="A34" s="200" t="s">
        <v>15</v>
      </c>
      <c r="B34" s="180">
        <f>SUM(B22:B33)</f>
        <v>69345.656999999992</v>
      </c>
      <c r="C34" s="180">
        <f>SUM(C22:C33)</f>
        <v>52012.250999999997</v>
      </c>
      <c r="D34" s="180">
        <f>SUM(D22:D33)</f>
        <v>0</v>
      </c>
      <c r="E34" s="180">
        <f t="shared" si="1"/>
        <v>121357.908</v>
      </c>
      <c r="F34" s="12"/>
      <c r="J34" s="27"/>
    </row>
    <row r="35" spans="1:10" ht="13.5" customHeight="1" x14ac:dyDescent="0.25">
      <c r="A35" s="88"/>
      <c r="B35" s="89"/>
      <c r="C35" s="73"/>
      <c r="D35" s="95"/>
      <c r="E35" s="12"/>
      <c r="F35" s="12"/>
    </row>
    <row r="36" spans="1:10" ht="13.5" customHeight="1" x14ac:dyDescent="0.25">
      <c r="A36" s="91" t="s">
        <v>17</v>
      </c>
    </row>
    <row r="37" spans="1:10" ht="13.5" customHeight="1" x14ac:dyDescent="0.25">
      <c r="A37" s="92" t="s">
        <v>20</v>
      </c>
    </row>
    <row r="38" spans="1:10" ht="13.5" customHeight="1" x14ac:dyDescent="0.25">
      <c r="A38" s="92" t="s">
        <v>21</v>
      </c>
    </row>
    <row r="39" spans="1:10" ht="13.5" customHeight="1" x14ac:dyDescent="0.25">
      <c r="A39" s="92"/>
    </row>
    <row r="40" spans="1:10" ht="13.5" customHeight="1" x14ac:dyDescent="0.25">
      <c r="A40" s="75"/>
    </row>
  </sheetData>
  <phoneticPr fontId="0" type="noConversion"/>
  <printOptions horizontalCentered="1"/>
  <pageMargins left="1.1811023622047245" right="1.1811023622047245" top="1.1811023622047245" bottom="1" header="0" footer="0"/>
  <pageSetup scale="85" orientation="portrait" horizontalDpi="1200" verticalDpi="1200" r:id="rId1"/>
  <headerFooter alignWithMargins="0">
    <oddFooter>&amp;C39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2">
    <pageSetUpPr fitToPage="1"/>
  </sheetPr>
  <dimension ref="A1:F40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19.42578125" style="8" customWidth="1"/>
    <col min="2" max="3" width="16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5" ht="13.5" customHeight="1" x14ac:dyDescent="0.25">
      <c r="A1" s="65" t="s">
        <v>490</v>
      </c>
      <c r="B1" s="20"/>
      <c r="C1" s="20"/>
      <c r="D1" s="20"/>
      <c r="E1" s="20"/>
    </row>
    <row r="2" spans="1:5" ht="13.5" customHeight="1" x14ac:dyDescent="0.25">
      <c r="A2" s="20"/>
      <c r="B2" s="20"/>
      <c r="C2" s="20"/>
      <c r="D2" s="20"/>
      <c r="E2" s="20"/>
    </row>
    <row r="3" spans="1:5" ht="13.5" customHeight="1" x14ac:dyDescent="0.25">
      <c r="A3" s="432"/>
      <c r="B3" s="432"/>
      <c r="C3" s="433" t="s">
        <v>394</v>
      </c>
      <c r="D3" s="432"/>
      <c r="E3" s="432"/>
    </row>
    <row r="4" spans="1:5" ht="30.7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</row>
    <row r="5" spans="1:5" ht="13.5" customHeight="1" x14ac:dyDescent="0.25">
      <c r="A5" s="54" t="s">
        <v>2</v>
      </c>
      <c r="B5" s="315">
        <v>1677.7410000000002</v>
      </c>
      <c r="C5" s="315">
        <v>711.10699999999986</v>
      </c>
      <c r="D5" s="46">
        <v>0</v>
      </c>
      <c r="E5" s="181">
        <f>SUM(B5:D5)</f>
        <v>2388.848</v>
      </c>
    </row>
    <row r="6" spans="1:5" ht="13.5" customHeight="1" x14ac:dyDescent="0.25">
      <c r="A6" s="54" t="s">
        <v>3</v>
      </c>
      <c r="B6" s="315">
        <v>1577.5820000000001</v>
      </c>
      <c r="C6" s="315">
        <v>652.87399999999991</v>
      </c>
      <c r="D6" s="46">
        <v>0</v>
      </c>
      <c r="E6" s="181">
        <f>SUM(B6:D6)</f>
        <v>2230.4560000000001</v>
      </c>
    </row>
    <row r="7" spans="1:5" ht="13.5" customHeight="1" x14ac:dyDescent="0.25">
      <c r="A7" s="54" t="s">
        <v>4</v>
      </c>
      <c r="B7" s="315">
        <v>1848.6890000000001</v>
      </c>
      <c r="C7" s="315">
        <v>898.19199999999955</v>
      </c>
      <c r="D7" s="46">
        <v>0</v>
      </c>
      <c r="E7" s="181">
        <f>SUM(B7:D7)</f>
        <v>2746.8809999999994</v>
      </c>
    </row>
    <row r="8" spans="1:5" ht="13.5" customHeight="1" x14ac:dyDescent="0.25">
      <c r="A8" s="54" t="s">
        <v>5</v>
      </c>
      <c r="B8" s="315">
        <v>2159.0210000000006</v>
      </c>
      <c r="C8" s="315">
        <v>1218.2110000000002</v>
      </c>
      <c r="D8" s="46">
        <v>0</v>
      </c>
      <c r="E8" s="181">
        <f>SUM(B8:D8)</f>
        <v>3377.2320000000009</v>
      </c>
    </row>
    <row r="9" spans="1:5" ht="13.5" customHeight="1" x14ac:dyDescent="0.25">
      <c r="A9" s="54" t="s">
        <v>6</v>
      </c>
      <c r="B9" s="315">
        <v>2406.047</v>
      </c>
      <c r="C9" s="315">
        <v>1128.0960000000005</v>
      </c>
      <c r="D9" s="46">
        <v>0</v>
      </c>
      <c r="E9" s="181">
        <f t="shared" ref="E9:E16" si="0">SUM(B9:D9)</f>
        <v>3534.1430000000005</v>
      </c>
    </row>
    <row r="10" spans="1:5" ht="13.5" customHeight="1" x14ac:dyDescent="0.25">
      <c r="A10" s="54" t="s">
        <v>7</v>
      </c>
      <c r="B10" s="315">
        <v>2559.7069999999994</v>
      </c>
      <c r="C10" s="315">
        <v>1076.9960000000001</v>
      </c>
      <c r="D10" s="46">
        <v>0</v>
      </c>
      <c r="E10" s="181">
        <f t="shared" si="0"/>
        <v>3636.7029999999995</v>
      </c>
    </row>
    <row r="11" spans="1:5" ht="13.5" customHeight="1" x14ac:dyDescent="0.25">
      <c r="A11" s="54" t="s">
        <v>8</v>
      </c>
      <c r="B11" s="315">
        <v>2658.0619999999999</v>
      </c>
      <c r="C11" s="315">
        <v>1256.3240000000003</v>
      </c>
      <c r="D11" s="46">
        <v>0</v>
      </c>
      <c r="E11" s="181">
        <f t="shared" si="0"/>
        <v>3914.3860000000004</v>
      </c>
    </row>
    <row r="12" spans="1:5" ht="13.5" customHeight="1" x14ac:dyDescent="0.25">
      <c r="A12" s="54" t="s">
        <v>9</v>
      </c>
      <c r="B12" s="315">
        <v>2303.4240000000004</v>
      </c>
      <c r="C12" s="315">
        <v>1059.807</v>
      </c>
      <c r="D12" s="46">
        <v>0</v>
      </c>
      <c r="E12" s="181">
        <f t="shared" si="0"/>
        <v>3363.2310000000007</v>
      </c>
    </row>
    <row r="13" spans="1:5" ht="13.5" customHeight="1" x14ac:dyDescent="0.25">
      <c r="A13" s="54" t="s">
        <v>10</v>
      </c>
      <c r="B13" s="315">
        <v>2426.7030000000004</v>
      </c>
      <c r="C13" s="315">
        <v>1093.0149999999999</v>
      </c>
      <c r="D13" s="46">
        <v>0</v>
      </c>
      <c r="E13" s="181">
        <f t="shared" si="0"/>
        <v>3519.7180000000003</v>
      </c>
    </row>
    <row r="14" spans="1:5" ht="13.5" customHeight="1" x14ac:dyDescent="0.25">
      <c r="A14" s="54" t="s">
        <v>11</v>
      </c>
      <c r="B14" s="315">
        <v>2016.6210000000001</v>
      </c>
      <c r="C14" s="315">
        <v>1034.7700000000002</v>
      </c>
      <c r="D14" s="46">
        <v>0</v>
      </c>
      <c r="E14" s="181">
        <f t="shared" si="0"/>
        <v>3051.3910000000005</v>
      </c>
    </row>
    <row r="15" spans="1:5" ht="13.5" customHeight="1" x14ac:dyDescent="0.25">
      <c r="A15" s="51" t="s">
        <v>12</v>
      </c>
      <c r="B15" s="315">
        <v>1714.1320000000005</v>
      </c>
      <c r="C15" s="315">
        <v>825.08000000000015</v>
      </c>
      <c r="D15" s="46">
        <v>0</v>
      </c>
      <c r="E15" s="181">
        <f t="shared" si="0"/>
        <v>2539.2120000000004</v>
      </c>
    </row>
    <row r="16" spans="1:5" ht="13.5" customHeight="1" x14ac:dyDescent="0.25">
      <c r="A16" s="54" t="s">
        <v>13</v>
      </c>
      <c r="B16" s="315">
        <v>1784.3810000000003</v>
      </c>
      <c r="C16" s="315">
        <v>775.90899999999999</v>
      </c>
      <c r="D16" s="46">
        <v>0</v>
      </c>
      <c r="E16" s="181">
        <f t="shared" si="0"/>
        <v>2560.2900000000004</v>
      </c>
    </row>
    <row r="17" spans="1:6" ht="13.5" customHeight="1" x14ac:dyDescent="0.25">
      <c r="A17" s="200" t="s">
        <v>15</v>
      </c>
      <c r="B17" s="208">
        <f>SUM(B5:B16)</f>
        <v>25132.110000000004</v>
      </c>
      <c r="C17" s="208">
        <f>SUM(C5:C16)</f>
        <v>11730.380999999999</v>
      </c>
      <c r="D17" s="208">
        <f>SUM(D5:D16)</f>
        <v>0</v>
      </c>
      <c r="E17" s="208">
        <f>SUM(E5:E16)</f>
        <v>36862.491000000002</v>
      </c>
      <c r="F17" s="27"/>
    </row>
    <row r="18" spans="1:6" ht="13.5" customHeight="1" x14ac:dyDescent="0.25">
      <c r="A18" s="20"/>
      <c r="B18" s="20"/>
      <c r="C18" s="20"/>
      <c r="D18" s="93"/>
      <c r="E18" s="20"/>
      <c r="F18" s="12"/>
    </row>
    <row r="19" spans="1:6" ht="13.5" customHeight="1" x14ac:dyDescent="0.25">
      <c r="A19" s="20"/>
      <c r="B19" s="20"/>
      <c r="C19" s="20"/>
      <c r="D19" s="93"/>
      <c r="E19" s="20"/>
    </row>
    <row r="20" spans="1:6" ht="13.5" customHeight="1" x14ac:dyDescent="0.25">
      <c r="A20" s="432"/>
      <c r="B20" s="432"/>
      <c r="C20" s="433" t="s">
        <v>185</v>
      </c>
      <c r="D20" s="432"/>
      <c r="E20" s="432"/>
    </row>
    <row r="21" spans="1:6" ht="30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</row>
    <row r="22" spans="1:6" ht="13.5" customHeight="1" x14ac:dyDescent="0.25">
      <c r="A22" s="51" t="s">
        <v>2</v>
      </c>
      <c r="B22" s="315">
        <v>4514.5569999999971</v>
      </c>
      <c r="C22" s="315">
        <v>5597.8990000000022</v>
      </c>
      <c r="D22" s="46">
        <v>0</v>
      </c>
      <c r="E22" s="180">
        <f>SUM(B22:D22)</f>
        <v>10112.455999999998</v>
      </c>
    </row>
    <row r="23" spans="1:6" ht="13.5" customHeight="1" x14ac:dyDescent="0.25">
      <c r="A23" s="51" t="s">
        <v>3</v>
      </c>
      <c r="B23" s="315">
        <v>4215.6360000000013</v>
      </c>
      <c r="C23" s="315">
        <v>6450.4610000000011</v>
      </c>
      <c r="D23" s="46">
        <v>0</v>
      </c>
      <c r="E23" s="180">
        <f>SUM(B23:D23)</f>
        <v>10666.097000000002</v>
      </c>
    </row>
    <row r="24" spans="1:6" ht="13.5" customHeight="1" x14ac:dyDescent="0.25">
      <c r="A24" s="51" t="s">
        <v>4</v>
      </c>
      <c r="B24" s="315">
        <v>4979.1410000000005</v>
      </c>
      <c r="C24" s="315">
        <v>7971.972999999999</v>
      </c>
      <c r="D24" s="46">
        <v>0</v>
      </c>
      <c r="E24" s="180">
        <f>SUM(B24:D24)</f>
        <v>12951.114</v>
      </c>
    </row>
    <row r="25" spans="1:6" ht="13.5" customHeight="1" x14ac:dyDescent="0.25">
      <c r="A25" s="51" t="s">
        <v>5</v>
      </c>
      <c r="B25" s="315">
        <v>5494.326</v>
      </c>
      <c r="C25" s="315">
        <v>5994.85</v>
      </c>
      <c r="D25" s="46">
        <v>0</v>
      </c>
      <c r="E25" s="180">
        <f t="shared" ref="E25:E34" si="1">SUM(B25:D25)</f>
        <v>11489.175999999999</v>
      </c>
    </row>
    <row r="26" spans="1:6" ht="13.5" customHeight="1" x14ac:dyDescent="0.25">
      <c r="A26" s="51" t="s">
        <v>6</v>
      </c>
      <c r="B26" s="315">
        <v>6476.5970000000016</v>
      </c>
      <c r="C26" s="315">
        <v>5455.6440000000011</v>
      </c>
      <c r="D26" s="46">
        <v>0</v>
      </c>
      <c r="E26" s="180">
        <f t="shared" si="1"/>
        <v>11932.241000000002</v>
      </c>
    </row>
    <row r="27" spans="1:6" ht="13.5" customHeight="1" x14ac:dyDescent="0.25">
      <c r="A27" s="51" t="s">
        <v>7</v>
      </c>
      <c r="B27" s="315">
        <v>6838.0679999999993</v>
      </c>
      <c r="C27" s="315">
        <v>5177.2110000000002</v>
      </c>
      <c r="D27" s="46">
        <v>0</v>
      </c>
      <c r="E27" s="180">
        <f t="shared" si="1"/>
        <v>12015.278999999999</v>
      </c>
    </row>
    <row r="28" spans="1:6" ht="13.5" customHeight="1" x14ac:dyDescent="0.25">
      <c r="A28" s="51" t="s">
        <v>8</v>
      </c>
      <c r="B28" s="315">
        <v>7051.8410000000013</v>
      </c>
      <c r="C28" s="315">
        <v>4290.4909999999991</v>
      </c>
      <c r="D28" s="46">
        <v>0</v>
      </c>
      <c r="E28" s="180">
        <f t="shared" si="1"/>
        <v>11342.332</v>
      </c>
    </row>
    <row r="29" spans="1:6" ht="13.5" customHeight="1" x14ac:dyDescent="0.25">
      <c r="A29" s="51" t="s">
        <v>9</v>
      </c>
      <c r="B29" s="315">
        <v>6294.75</v>
      </c>
      <c r="C29" s="315">
        <v>3211.1969999999992</v>
      </c>
      <c r="D29" s="46">
        <v>0</v>
      </c>
      <c r="E29" s="180">
        <f t="shared" si="1"/>
        <v>9505.9470000000001</v>
      </c>
    </row>
    <row r="30" spans="1:6" ht="13.5" customHeight="1" x14ac:dyDescent="0.25">
      <c r="A30" s="51" t="s">
        <v>10</v>
      </c>
      <c r="B30" s="315">
        <v>6491.497000000003</v>
      </c>
      <c r="C30" s="315">
        <v>3927.2579999999998</v>
      </c>
      <c r="D30" s="46">
        <v>0</v>
      </c>
      <c r="E30" s="180">
        <f t="shared" si="1"/>
        <v>10418.755000000003</v>
      </c>
    </row>
    <row r="31" spans="1:6" ht="13.5" customHeight="1" x14ac:dyDescent="0.25">
      <c r="A31" s="51" t="s">
        <v>11</v>
      </c>
      <c r="B31" s="315">
        <v>5553.4380000000001</v>
      </c>
      <c r="C31" s="315">
        <v>3420.4629999999993</v>
      </c>
      <c r="D31" s="46">
        <v>0</v>
      </c>
      <c r="E31" s="180">
        <f t="shared" si="1"/>
        <v>8973.9009999999998</v>
      </c>
    </row>
    <row r="32" spans="1:6" ht="13.5" customHeight="1" x14ac:dyDescent="0.25">
      <c r="A32" s="51" t="s">
        <v>12</v>
      </c>
      <c r="B32" s="315">
        <v>4889.8230000000003</v>
      </c>
      <c r="C32" s="315">
        <v>4874.5710000000008</v>
      </c>
      <c r="D32" s="46">
        <v>0</v>
      </c>
      <c r="E32" s="180">
        <f t="shared" si="1"/>
        <v>9764.3940000000002</v>
      </c>
    </row>
    <row r="33" spans="1:6" ht="13.5" customHeight="1" x14ac:dyDescent="0.25">
      <c r="A33" s="51" t="s">
        <v>13</v>
      </c>
      <c r="B33" s="315">
        <v>5018.2819999999983</v>
      </c>
      <c r="C33" s="315">
        <v>6387.8599999999988</v>
      </c>
      <c r="D33" s="46">
        <v>0</v>
      </c>
      <c r="E33" s="180">
        <f t="shared" si="1"/>
        <v>11406.141999999996</v>
      </c>
    </row>
    <row r="34" spans="1:6" ht="13.5" customHeight="1" x14ac:dyDescent="0.25">
      <c r="A34" s="200" t="s">
        <v>15</v>
      </c>
      <c r="B34" s="180">
        <f>SUM(B22:B33)</f>
        <v>67817.956000000006</v>
      </c>
      <c r="C34" s="180">
        <f>SUM(C22:C33)</f>
        <v>62759.878000000012</v>
      </c>
      <c r="D34" s="180">
        <f>SUM(D22:D33)</f>
        <v>0</v>
      </c>
      <c r="E34" s="180">
        <f t="shared" si="1"/>
        <v>130577.83400000002</v>
      </c>
      <c r="F34" s="27"/>
    </row>
    <row r="35" spans="1:6" ht="13.5" customHeight="1" x14ac:dyDescent="0.25">
      <c r="A35" s="88"/>
      <c r="B35" s="89"/>
      <c r="C35" s="73"/>
      <c r="D35" s="94"/>
      <c r="E35" s="73"/>
      <c r="F35" s="12"/>
    </row>
    <row r="36" spans="1:6" ht="13.5" customHeight="1" x14ac:dyDescent="0.25">
      <c r="A36" s="91" t="s">
        <v>17</v>
      </c>
      <c r="B36" s="20"/>
      <c r="C36" s="20"/>
      <c r="D36" s="20"/>
      <c r="E36" s="20"/>
    </row>
    <row r="37" spans="1:6" ht="13.5" customHeight="1" x14ac:dyDescent="0.25">
      <c r="A37" s="92" t="s">
        <v>20</v>
      </c>
      <c r="B37" s="20"/>
      <c r="C37" s="20"/>
      <c r="D37" s="20"/>
      <c r="E37" s="20"/>
    </row>
    <row r="38" spans="1:6" ht="13.5" customHeight="1" x14ac:dyDescent="0.25">
      <c r="A38" s="92" t="s">
        <v>21</v>
      </c>
      <c r="B38" s="20"/>
      <c r="C38" s="20"/>
      <c r="D38" s="20"/>
      <c r="E38" s="20"/>
    </row>
    <row r="39" spans="1:6" ht="13.5" customHeight="1" x14ac:dyDescent="0.25">
      <c r="A39" s="92"/>
      <c r="B39" s="20"/>
      <c r="C39" s="20"/>
      <c r="D39" s="20"/>
      <c r="E39" s="20"/>
    </row>
    <row r="40" spans="1:6" ht="13.5" customHeight="1" x14ac:dyDescent="0.25">
      <c r="A40" s="75"/>
    </row>
  </sheetData>
  <phoneticPr fontId="0" type="noConversion"/>
  <printOptions horizontalCentered="1"/>
  <pageMargins left="1.1811023622047245" right="1.1811023622047245" top="1.1811023622047245" bottom="1" header="0" footer="0"/>
  <pageSetup orientation="portrait" horizontalDpi="1200" verticalDpi="1200" r:id="rId1"/>
  <headerFooter alignWithMargins="0">
    <oddFooter>&amp;C40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3"/>
  <dimension ref="A1:N482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19.42578125" style="8" customWidth="1"/>
    <col min="2" max="2" width="17.140625" style="8" customWidth="1"/>
    <col min="3" max="3" width="15.42578125" style="8" customWidth="1"/>
    <col min="4" max="4" width="16.28515625" style="8" customWidth="1"/>
    <col min="5" max="5" width="12.7109375" style="8" customWidth="1"/>
    <col min="6" max="8" width="11.42578125" style="8"/>
    <col min="9" max="9" width="66.28515625" style="8" customWidth="1"/>
    <col min="10" max="16384" width="11.42578125" style="8"/>
  </cols>
  <sheetData>
    <row r="1" spans="1:14" ht="13.5" customHeight="1" x14ac:dyDescent="0.25">
      <c r="A1" s="65" t="s">
        <v>490</v>
      </c>
      <c r="B1" s="20"/>
      <c r="C1" s="20"/>
      <c r="D1" s="20"/>
      <c r="E1" s="20"/>
    </row>
    <row r="2" spans="1:14" ht="10.5" customHeight="1" x14ac:dyDescent="0.25">
      <c r="A2" s="20"/>
      <c r="B2" s="20"/>
      <c r="C2" s="20"/>
      <c r="D2" s="20"/>
      <c r="E2" s="20"/>
      <c r="H2" s="85"/>
      <c r="I2" s="86"/>
      <c r="J2" s="86"/>
      <c r="K2" s="85"/>
      <c r="L2" s="85"/>
      <c r="M2" s="85"/>
      <c r="N2" s="85"/>
    </row>
    <row r="3" spans="1:14" ht="13.5" customHeight="1" x14ac:dyDescent="0.25">
      <c r="A3" s="432"/>
      <c r="B3" s="432"/>
      <c r="C3" s="433" t="s">
        <v>198</v>
      </c>
      <c r="D3" s="432"/>
      <c r="E3" s="432"/>
      <c r="H3" s="85"/>
      <c r="I3" s="86"/>
      <c r="J3" s="86"/>
      <c r="K3" s="85"/>
      <c r="L3" s="85"/>
      <c r="M3" s="85"/>
      <c r="N3" s="85"/>
    </row>
    <row r="4" spans="1:14" ht="13.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  <c r="H4" s="85"/>
      <c r="I4" s="86"/>
      <c r="J4" s="86"/>
      <c r="K4" s="85"/>
      <c r="L4" s="85"/>
      <c r="M4" s="85"/>
      <c r="N4" s="85"/>
    </row>
    <row r="5" spans="1:14" ht="13.5" customHeight="1" x14ac:dyDescent="0.25">
      <c r="A5" s="54" t="s">
        <v>2</v>
      </c>
      <c r="B5" s="315">
        <v>3451.9670000000019</v>
      </c>
      <c r="C5" s="315">
        <v>1520.8220000000017</v>
      </c>
      <c r="D5" s="46">
        <v>0</v>
      </c>
      <c r="E5" s="180">
        <f>SUM(B5:D5)</f>
        <v>4972.7890000000034</v>
      </c>
      <c r="H5" s="85"/>
      <c r="I5" s="86"/>
      <c r="J5" s="86"/>
      <c r="K5" s="85"/>
      <c r="L5" s="85"/>
      <c r="M5" s="85"/>
      <c r="N5" s="85"/>
    </row>
    <row r="6" spans="1:14" ht="13.5" customHeight="1" x14ac:dyDescent="0.25">
      <c r="A6" s="54" t="s">
        <v>3</v>
      </c>
      <c r="B6" s="315">
        <v>3388.9289999999992</v>
      </c>
      <c r="C6" s="315">
        <v>1558.4019999999994</v>
      </c>
      <c r="D6" s="46">
        <v>0</v>
      </c>
      <c r="E6" s="180">
        <f>SUM(B6:D6)</f>
        <v>4947.3309999999983</v>
      </c>
      <c r="H6" s="85"/>
      <c r="I6" s="86"/>
      <c r="J6" s="86"/>
      <c r="K6" s="85"/>
      <c r="L6" s="85"/>
      <c r="M6" s="85"/>
      <c r="N6" s="85"/>
    </row>
    <row r="7" spans="1:14" ht="13.5" customHeight="1" x14ac:dyDescent="0.25">
      <c r="A7" s="54" t="s">
        <v>4</v>
      </c>
      <c r="B7" s="315">
        <v>3391.0060000000012</v>
      </c>
      <c r="C7" s="315">
        <v>1802.0029999999997</v>
      </c>
      <c r="D7" s="46">
        <v>0</v>
      </c>
      <c r="E7" s="180">
        <f>SUM(B7:D7)</f>
        <v>5193.0090000000009</v>
      </c>
      <c r="H7" s="85"/>
      <c r="I7" s="86"/>
      <c r="J7" s="86"/>
      <c r="K7" s="85"/>
      <c r="L7" s="85"/>
      <c r="M7" s="85"/>
      <c r="N7" s="85"/>
    </row>
    <row r="8" spans="1:14" ht="13.5" customHeight="1" x14ac:dyDescent="0.25">
      <c r="A8" s="54" t="s">
        <v>5</v>
      </c>
      <c r="B8" s="315">
        <v>3566.5969999999998</v>
      </c>
      <c r="C8" s="315">
        <v>1950.2209999999995</v>
      </c>
      <c r="D8" s="46">
        <v>0</v>
      </c>
      <c r="E8" s="180">
        <f>SUM(B8:D8)</f>
        <v>5516.8179999999993</v>
      </c>
      <c r="H8" s="85"/>
      <c r="I8" s="86"/>
      <c r="J8" s="86"/>
      <c r="K8" s="85"/>
      <c r="L8" s="85"/>
      <c r="M8" s="85"/>
      <c r="N8" s="85"/>
    </row>
    <row r="9" spans="1:14" ht="13.5" customHeight="1" x14ac:dyDescent="0.25">
      <c r="A9" s="54" t="s">
        <v>6</v>
      </c>
      <c r="B9" s="315">
        <v>3940.3280000000009</v>
      </c>
      <c r="C9" s="315">
        <v>2205.3979999999992</v>
      </c>
      <c r="D9" s="46">
        <v>0</v>
      </c>
      <c r="E9" s="180">
        <f>SUM(B9:D9)</f>
        <v>6145.7260000000006</v>
      </c>
      <c r="H9" s="85"/>
      <c r="I9" s="86"/>
      <c r="J9" s="86"/>
      <c r="K9" s="85"/>
      <c r="L9" s="85"/>
      <c r="M9" s="85"/>
      <c r="N9" s="85"/>
    </row>
    <row r="10" spans="1:14" ht="13.5" customHeight="1" x14ac:dyDescent="0.25">
      <c r="A10" s="54" t="s">
        <v>7</v>
      </c>
      <c r="B10" s="315">
        <v>3995.574000000001</v>
      </c>
      <c r="C10" s="315">
        <v>2365.3509999999992</v>
      </c>
      <c r="D10" s="46">
        <v>0</v>
      </c>
      <c r="E10" s="180">
        <f t="shared" ref="E10:E16" si="0">SUM(B10:D10)</f>
        <v>6360.9250000000002</v>
      </c>
      <c r="H10" s="85"/>
      <c r="I10" s="86"/>
      <c r="J10" s="86"/>
      <c r="K10" s="85"/>
      <c r="L10" s="85"/>
      <c r="M10" s="85"/>
      <c r="N10" s="85"/>
    </row>
    <row r="11" spans="1:14" ht="13.5" customHeight="1" x14ac:dyDescent="0.25">
      <c r="A11" s="54" t="s">
        <v>8</v>
      </c>
      <c r="B11" s="315">
        <v>4296.0470000000005</v>
      </c>
      <c r="C11" s="315">
        <v>2599.0829999999996</v>
      </c>
      <c r="D11" s="46">
        <v>0</v>
      </c>
      <c r="E11" s="180">
        <f t="shared" si="0"/>
        <v>6895.13</v>
      </c>
      <c r="F11" s="12"/>
      <c r="H11" s="85"/>
      <c r="I11" s="86"/>
      <c r="J11" s="86"/>
      <c r="K11" s="85"/>
      <c r="L11" s="85"/>
      <c r="M11" s="85"/>
      <c r="N11" s="85"/>
    </row>
    <row r="12" spans="1:14" ht="13.5" customHeight="1" x14ac:dyDescent="0.25">
      <c r="A12" s="54" t="s">
        <v>9</v>
      </c>
      <c r="B12" s="315">
        <v>3894.098</v>
      </c>
      <c r="C12" s="315">
        <v>2148.2819999999997</v>
      </c>
      <c r="D12" s="46">
        <v>0</v>
      </c>
      <c r="E12" s="180">
        <f t="shared" si="0"/>
        <v>6042.3799999999992</v>
      </c>
      <c r="F12" s="12"/>
      <c r="H12" s="85"/>
      <c r="I12" s="86"/>
      <c r="J12" s="86"/>
      <c r="K12" s="85"/>
      <c r="L12" s="85"/>
      <c r="M12" s="85"/>
      <c r="N12" s="85"/>
    </row>
    <row r="13" spans="1:14" ht="13.5" customHeight="1" x14ac:dyDescent="0.25">
      <c r="A13" s="54" t="s">
        <v>10</v>
      </c>
      <c r="B13" s="315">
        <v>3897.654</v>
      </c>
      <c r="C13" s="315">
        <v>2292.0600000000004</v>
      </c>
      <c r="D13" s="46">
        <v>0</v>
      </c>
      <c r="E13" s="180">
        <f t="shared" si="0"/>
        <v>6189.7139999999999</v>
      </c>
      <c r="F13" s="12"/>
      <c r="H13" s="85"/>
      <c r="I13" s="86"/>
      <c r="J13" s="86"/>
      <c r="K13" s="85"/>
      <c r="L13" s="85"/>
      <c r="M13" s="85"/>
      <c r="N13" s="85"/>
    </row>
    <row r="14" spans="1:14" ht="13.5" customHeight="1" x14ac:dyDescent="0.25">
      <c r="A14" s="54" t="s">
        <v>11</v>
      </c>
      <c r="B14" s="315">
        <v>3723.3820000000005</v>
      </c>
      <c r="C14" s="315">
        <v>2065.8380000000002</v>
      </c>
      <c r="D14" s="46">
        <v>0</v>
      </c>
      <c r="E14" s="180">
        <f t="shared" si="0"/>
        <v>5789.2200000000012</v>
      </c>
      <c r="F14" s="12"/>
      <c r="H14" s="85"/>
      <c r="I14" s="86"/>
      <c r="J14" s="86"/>
      <c r="K14" s="85"/>
      <c r="L14" s="85"/>
      <c r="M14" s="85"/>
      <c r="N14" s="85"/>
    </row>
    <row r="15" spans="1:14" ht="13.5" customHeight="1" x14ac:dyDescent="0.25">
      <c r="A15" s="51" t="s">
        <v>12</v>
      </c>
      <c r="B15" s="315">
        <v>3252.3570000000013</v>
      </c>
      <c r="C15" s="315">
        <v>1741.1189999999992</v>
      </c>
      <c r="D15" s="46">
        <v>0</v>
      </c>
      <c r="E15" s="180">
        <f t="shared" si="0"/>
        <v>4993.4760000000006</v>
      </c>
      <c r="F15" s="12"/>
      <c r="H15" s="85"/>
      <c r="I15" s="86"/>
      <c r="J15" s="86"/>
      <c r="K15" s="85"/>
      <c r="L15" s="85"/>
      <c r="M15" s="85"/>
      <c r="N15" s="85"/>
    </row>
    <row r="16" spans="1:14" ht="13.5" customHeight="1" x14ac:dyDescent="0.25">
      <c r="A16" s="54" t="s">
        <v>13</v>
      </c>
      <c r="B16" s="315">
        <v>3481.3110000000011</v>
      </c>
      <c r="C16" s="315">
        <v>1563.4280000000003</v>
      </c>
      <c r="D16" s="46">
        <v>0</v>
      </c>
      <c r="E16" s="180">
        <f t="shared" si="0"/>
        <v>5044.7390000000014</v>
      </c>
      <c r="F16" s="12"/>
      <c r="H16" s="85"/>
      <c r="I16" s="86"/>
      <c r="J16" s="86"/>
      <c r="K16" s="85"/>
      <c r="L16" s="85"/>
      <c r="M16" s="85"/>
      <c r="N16" s="85"/>
    </row>
    <row r="17" spans="1:6" ht="13.5" customHeight="1" x14ac:dyDescent="0.25">
      <c r="A17" s="200" t="s">
        <v>15</v>
      </c>
      <c r="B17" s="208">
        <f>SUM(B5:B16)</f>
        <v>44279.250000000007</v>
      </c>
      <c r="C17" s="208">
        <f>SUM(C5:C16)</f>
        <v>23812.006999999998</v>
      </c>
      <c r="D17" s="208">
        <f>SUM(D5:D16)</f>
        <v>0</v>
      </c>
      <c r="E17" s="208">
        <f>SUM(E5:E16)</f>
        <v>68091.257000000012</v>
      </c>
      <c r="F17" s="12"/>
    </row>
    <row r="18" spans="1:6" ht="13.5" customHeight="1" x14ac:dyDescent="0.25">
      <c r="A18" s="20"/>
      <c r="B18" s="20"/>
      <c r="C18" s="20"/>
      <c r="D18" s="87"/>
      <c r="E18" s="20"/>
      <c r="F18" s="12"/>
    </row>
    <row r="19" spans="1:6" ht="10.5" customHeight="1" x14ac:dyDescent="0.25">
      <c r="A19" s="20"/>
      <c r="B19" s="20"/>
      <c r="C19" s="20"/>
      <c r="D19" s="87"/>
      <c r="E19" s="20"/>
      <c r="F19" s="12"/>
    </row>
    <row r="20" spans="1:6" ht="13.5" customHeight="1" x14ac:dyDescent="0.25">
      <c r="A20" s="432"/>
      <c r="B20" s="432"/>
      <c r="C20" s="433" t="s">
        <v>328</v>
      </c>
      <c r="D20" s="432"/>
      <c r="E20" s="432"/>
      <c r="F20" s="12"/>
    </row>
    <row r="21" spans="1:6" ht="13.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  <c r="F21" s="12"/>
    </row>
    <row r="22" spans="1:6" ht="13.5" customHeight="1" x14ac:dyDescent="0.25">
      <c r="A22" s="51" t="s">
        <v>2</v>
      </c>
      <c r="B22" s="315">
        <v>1468.2749999999999</v>
      </c>
      <c r="C22" s="315">
        <v>1118.9630000000002</v>
      </c>
      <c r="D22" s="46">
        <v>0</v>
      </c>
      <c r="E22" s="180">
        <f>SUM(B22:D22)</f>
        <v>2587.2380000000003</v>
      </c>
    </row>
    <row r="23" spans="1:6" ht="13.5" customHeight="1" x14ac:dyDescent="0.25">
      <c r="A23" s="51" t="s">
        <v>3</v>
      </c>
      <c r="B23" s="315">
        <v>1455.4190000000003</v>
      </c>
      <c r="C23" s="315">
        <v>1108.4450000000002</v>
      </c>
      <c r="D23" s="46">
        <v>0</v>
      </c>
      <c r="E23" s="180">
        <f>SUM(B23:D23)</f>
        <v>2563.8640000000005</v>
      </c>
    </row>
    <row r="24" spans="1:6" ht="13.5" customHeight="1" x14ac:dyDescent="0.25">
      <c r="A24" s="51" t="s">
        <v>4</v>
      </c>
      <c r="B24" s="315">
        <v>1437.9820000000002</v>
      </c>
      <c r="C24" s="315">
        <v>1112.9269999999999</v>
      </c>
      <c r="D24" s="46">
        <v>0</v>
      </c>
      <c r="E24" s="180">
        <f>SUM(B24:D24)</f>
        <v>2550.9090000000001</v>
      </c>
    </row>
    <row r="25" spans="1:6" ht="13.5" customHeight="1" x14ac:dyDescent="0.25">
      <c r="A25" s="51" t="s">
        <v>5</v>
      </c>
      <c r="B25" s="315">
        <v>1490.3049999999998</v>
      </c>
      <c r="C25" s="315">
        <v>1376.0599999999997</v>
      </c>
      <c r="D25" s="46">
        <v>0</v>
      </c>
      <c r="E25" s="180">
        <f t="shared" ref="E25:E33" si="1">SUM(B25:D25)</f>
        <v>2866.3649999999998</v>
      </c>
    </row>
    <row r="26" spans="1:6" ht="13.5" customHeight="1" x14ac:dyDescent="0.25">
      <c r="A26" s="51" t="s">
        <v>6</v>
      </c>
      <c r="B26" s="315">
        <v>1639.7599999999998</v>
      </c>
      <c r="C26" s="315">
        <v>1682.6419999999998</v>
      </c>
      <c r="D26" s="46">
        <v>0</v>
      </c>
      <c r="E26" s="180">
        <f t="shared" si="1"/>
        <v>3322.4019999999996</v>
      </c>
    </row>
    <row r="27" spans="1:6" ht="13.5" customHeight="1" x14ac:dyDescent="0.25">
      <c r="A27" s="51" t="s">
        <v>7</v>
      </c>
      <c r="B27" s="315">
        <v>1665.0220000000002</v>
      </c>
      <c r="C27" s="315">
        <v>1701.5220000000002</v>
      </c>
      <c r="D27" s="46">
        <v>0</v>
      </c>
      <c r="E27" s="180">
        <f t="shared" si="1"/>
        <v>3366.5440000000003</v>
      </c>
    </row>
    <row r="28" spans="1:6" ht="13.5" customHeight="1" x14ac:dyDescent="0.25">
      <c r="A28" s="51" t="s">
        <v>8</v>
      </c>
      <c r="B28" s="315">
        <v>1758.97</v>
      </c>
      <c r="C28" s="315">
        <v>1763.2420000000002</v>
      </c>
      <c r="D28" s="46">
        <v>0</v>
      </c>
      <c r="E28" s="180">
        <f t="shared" si="1"/>
        <v>3522.2120000000004</v>
      </c>
      <c r="F28" s="12"/>
    </row>
    <row r="29" spans="1:6" ht="13.5" customHeight="1" x14ac:dyDescent="0.25">
      <c r="A29" s="51" t="s">
        <v>9</v>
      </c>
      <c r="B29" s="315">
        <v>1649.4269999999999</v>
      </c>
      <c r="C29" s="315">
        <v>1595.1479999999999</v>
      </c>
      <c r="D29" s="46">
        <v>0</v>
      </c>
      <c r="E29" s="180">
        <f t="shared" si="1"/>
        <v>3244.5749999999998</v>
      </c>
      <c r="F29" s="12"/>
    </row>
    <row r="30" spans="1:6" ht="13.5" customHeight="1" x14ac:dyDescent="0.25">
      <c r="A30" s="51" t="s">
        <v>10</v>
      </c>
      <c r="B30" s="315">
        <v>1650.8660000000002</v>
      </c>
      <c r="C30" s="315">
        <v>1664.9410000000003</v>
      </c>
      <c r="D30" s="46">
        <v>0</v>
      </c>
      <c r="E30" s="180">
        <f t="shared" si="1"/>
        <v>3315.8070000000007</v>
      </c>
      <c r="F30" s="12"/>
    </row>
    <row r="31" spans="1:6" ht="13.5" customHeight="1" x14ac:dyDescent="0.25">
      <c r="A31" s="51" t="s">
        <v>11</v>
      </c>
      <c r="B31" s="315">
        <v>1541.7929999999999</v>
      </c>
      <c r="C31" s="315">
        <v>1552.905</v>
      </c>
      <c r="D31" s="46">
        <v>0</v>
      </c>
      <c r="E31" s="180">
        <f t="shared" si="1"/>
        <v>3094.6979999999999</v>
      </c>
      <c r="F31" s="12"/>
    </row>
    <row r="32" spans="1:6" ht="13.5" customHeight="1" x14ac:dyDescent="0.25">
      <c r="A32" s="51" t="s">
        <v>12</v>
      </c>
      <c r="B32" s="315">
        <v>1367.723</v>
      </c>
      <c r="C32" s="315">
        <v>1200.0910000000003</v>
      </c>
      <c r="D32" s="46">
        <v>0</v>
      </c>
      <c r="E32" s="180">
        <f t="shared" si="1"/>
        <v>2567.8140000000003</v>
      </c>
      <c r="F32" s="12"/>
    </row>
    <row r="33" spans="1:6" ht="13.5" customHeight="1" x14ac:dyDescent="0.25">
      <c r="A33" s="51" t="s">
        <v>13</v>
      </c>
      <c r="B33" s="315">
        <v>1460.5519999999999</v>
      </c>
      <c r="C33" s="315">
        <v>1167.4690000000001</v>
      </c>
      <c r="D33" s="46">
        <v>0</v>
      </c>
      <c r="E33" s="180">
        <f t="shared" si="1"/>
        <v>2628.0209999999997</v>
      </c>
      <c r="F33" s="12"/>
    </row>
    <row r="34" spans="1:6" ht="13.5" customHeight="1" x14ac:dyDescent="0.25">
      <c r="A34" s="200" t="s">
        <v>15</v>
      </c>
      <c r="B34" s="208">
        <f>SUM(B22:B33)</f>
        <v>18586.094000000001</v>
      </c>
      <c r="C34" s="208">
        <f>SUM(C22:C33)</f>
        <v>17044.355</v>
      </c>
      <c r="D34" s="319">
        <f>SUM(D22:D33)</f>
        <v>0</v>
      </c>
      <c r="E34" s="208">
        <f>SUM(E22:E33)</f>
        <v>35630.449000000001</v>
      </c>
      <c r="F34" s="12"/>
    </row>
    <row r="35" spans="1:6" ht="13.5" customHeight="1" x14ac:dyDescent="0.25">
      <c r="A35" s="88"/>
      <c r="B35" s="89"/>
      <c r="C35" s="73"/>
      <c r="D35" s="90"/>
      <c r="E35" s="20"/>
      <c r="F35" s="12"/>
    </row>
    <row r="36" spans="1:6" ht="13.5" customHeight="1" x14ac:dyDescent="0.25">
      <c r="A36" s="91" t="s">
        <v>17</v>
      </c>
      <c r="F36" s="12"/>
    </row>
    <row r="37" spans="1:6" ht="13.5" customHeight="1" x14ac:dyDescent="0.25">
      <c r="A37" s="92" t="s">
        <v>20</v>
      </c>
      <c r="F37" s="12"/>
    </row>
    <row r="38" spans="1:6" ht="13.5" customHeight="1" x14ac:dyDescent="0.25">
      <c r="A38" s="92" t="s">
        <v>21</v>
      </c>
      <c r="F38" s="12"/>
    </row>
    <row r="39" spans="1:6" ht="13.5" customHeight="1" x14ac:dyDescent="0.25">
      <c r="A39" s="92"/>
      <c r="F39" s="12"/>
    </row>
    <row r="40" spans="1:6" ht="13.5" customHeight="1" x14ac:dyDescent="0.25">
      <c r="A40" s="75"/>
      <c r="F40" s="12"/>
    </row>
    <row r="41" spans="1:6" x14ac:dyDescent="0.25">
      <c r="F41" s="12"/>
    </row>
    <row r="42" spans="1:6" x14ac:dyDescent="0.25">
      <c r="F42" s="12"/>
    </row>
    <row r="43" spans="1:6" x14ac:dyDescent="0.25">
      <c r="F43" s="12"/>
    </row>
    <row r="44" spans="1:6" x14ac:dyDescent="0.25">
      <c r="F44" s="12"/>
    </row>
    <row r="45" spans="1:6" x14ac:dyDescent="0.25">
      <c r="F45" s="12"/>
    </row>
    <row r="46" spans="1:6" x14ac:dyDescent="0.25">
      <c r="F46" s="12"/>
    </row>
    <row r="47" spans="1:6" x14ac:dyDescent="0.25">
      <c r="F47" s="12"/>
    </row>
    <row r="48" spans="1:6" x14ac:dyDescent="0.25">
      <c r="F48" s="12"/>
    </row>
    <row r="49" spans="6:6" x14ac:dyDescent="0.25">
      <c r="F49" s="12"/>
    </row>
    <row r="50" spans="6:6" x14ac:dyDescent="0.25">
      <c r="F50" s="12"/>
    </row>
    <row r="51" spans="6:6" x14ac:dyDescent="0.25">
      <c r="F51" s="12"/>
    </row>
    <row r="52" spans="6:6" x14ac:dyDescent="0.25">
      <c r="F52" s="12"/>
    </row>
    <row r="53" spans="6:6" x14ac:dyDescent="0.25">
      <c r="F53" s="12"/>
    </row>
    <row r="54" spans="6:6" x14ac:dyDescent="0.25">
      <c r="F54" s="12"/>
    </row>
    <row r="55" spans="6:6" x14ac:dyDescent="0.25">
      <c r="F55" s="12"/>
    </row>
    <row r="56" spans="6:6" x14ac:dyDescent="0.25">
      <c r="F56" s="12"/>
    </row>
    <row r="57" spans="6:6" x14ac:dyDescent="0.25">
      <c r="F57" s="12"/>
    </row>
    <row r="58" spans="6:6" x14ac:dyDescent="0.25">
      <c r="F58" s="12"/>
    </row>
    <row r="59" spans="6:6" x14ac:dyDescent="0.25">
      <c r="F59" s="12"/>
    </row>
    <row r="60" spans="6:6" x14ac:dyDescent="0.25">
      <c r="F60" s="12"/>
    </row>
    <row r="61" spans="6:6" x14ac:dyDescent="0.25">
      <c r="F61" s="12"/>
    </row>
    <row r="62" spans="6:6" x14ac:dyDescent="0.25">
      <c r="F62" s="12"/>
    </row>
    <row r="63" spans="6:6" x14ac:dyDescent="0.25">
      <c r="F63" s="12"/>
    </row>
    <row r="64" spans="6:6" x14ac:dyDescent="0.25">
      <c r="F64" s="12"/>
    </row>
    <row r="65" spans="6:6" x14ac:dyDescent="0.25">
      <c r="F65" s="12"/>
    </row>
    <row r="66" spans="6:6" x14ac:dyDescent="0.25">
      <c r="F66" s="12"/>
    </row>
    <row r="67" spans="6:6" x14ac:dyDescent="0.25">
      <c r="F67" s="12"/>
    </row>
    <row r="68" spans="6:6" x14ac:dyDescent="0.25">
      <c r="F68" s="12"/>
    </row>
    <row r="69" spans="6:6" x14ac:dyDescent="0.25">
      <c r="F69" s="12"/>
    </row>
    <row r="70" spans="6:6" x14ac:dyDescent="0.25">
      <c r="F70" s="12"/>
    </row>
    <row r="71" spans="6:6" x14ac:dyDescent="0.25">
      <c r="F71" s="12"/>
    </row>
    <row r="72" spans="6:6" x14ac:dyDescent="0.25">
      <c r="F72" s="12"/>
    </row>
    <row r="73" spans="6:6" x14ac:dyDescent="0.25">
      <c r="F73" s="12"/>
    </row>
    <row r="74" spans="6:6" x14ac:dyDescent="0.25">
      <c r="F74" s="12"/>
    </row>
    <row r="75" spans="6:6" x14ac:dyDescent="0.25">
      <c r="F75" s="12"/>
    </row>
    <row r="76" spans="6:6" x14ac:dyDescent="0.25">
      <c r="F76" s="12"/>
    </row>
    <row r="77" spans="6:6" x14ac:dyDescent="0.25">
      <c r="F77" s="12"/>
    </row>
    <row r="78" spans="6:6" x14ac:dyDescent="0.25">
      <c r="F78" s="12"/>
    </row>
    <row r="79" spans="6:6" x14ac:dyDescent="0.25">
      <c r="F79" s="12"/>
    </row>
    <row r="80" spans="6:6" x14ac:dyDescent="0.25">
      <c r="F80" s="12"/>
    </row>
    <row r="81" spans="6:6" x14ac:dyDescent="0.25">
      <c r="F81" s="12"/>
    </row>
    <row r="82" spans="6:6" x14ac:dyDescent="0.25">
      <c r="F82" s="12"/>
    </row>
    <row r="83" spans="6:6" x14ac:dyDescent="0.25">
      <c r="F83" s="12"/>
    </row>
    <row r="84" spans="6:6" x14ac:dyDescent="0.25">
      <c r="F84" s="12"/>
    </row>
    <row r="85" spans="6:6" x14ac:dyDescent="0.25">
      <c r="F85" s="12"/>
    </row>
    <row r="86" spans="6:6" x14ac:dyDescent="0.25">
      <c r="F86" s="12"/>
    </row>
    <row r="87" spans="6:6" x14ac:dyDescent="0.25">
      <c r="F87" s="12"/>
    </row>
    <row r="88" spans="6:6" x14ac:dyDescent="0.25">
      <c r="F88" s="12"/>
    </row>
    <row r="89" spans="6:6" x14ac:dyDescent="0.25">
      <c r="F89" s="12"/>
    </row>
    <row r="90" spans="6:6" x14ac:dyDescent="0.25">
      <c r="F90" s="12"/>
    </row>
    <row r="91" spans="6:6" x14ac:dyDescent="0.25">
      <c r="F91" s="12"/>
    </row>
    <row r="92" spans="6:6" x14ac:dyDescent="0.25">
      <c r="F92" s="12"/>
    </row>
    <row r="93" spans="6:6" x14ac:dyDescent="0.25">
      <c r="F93" s="12"/>
    </row>
    <row r="94" spans="6:6" x14ac:dyDescent="0.25">
      <c r="F94" s="12"/>
    </row>
    <row r="95" spans="6:6" x14ac:dyDescent="0.25">
      <c r="F95" s="12"/>
    </row>
    <row r="96" spans="6:6" x14ac:dyDescent="0.25">
      <c r="F96" s="12"/>
    </row>
    <row r="97" spans="6:6" x14ac:dyDescent="0.25">
      <c r="F97" s="12"/>
    </row>
    <row r="98" spans="6:6" x14ac:dyDescent="0.25">
      <c r="F98" s="12"/>
    </row>
    <row r="99" spans="6:6" x14ac:dyDescent="0.25">
      <c r="F99" s="12"/>
    </row>
    <row r="100" spans="6:6" x14ac:dyDescent="0.25">
      <c r="F100" s="12"/>
    </row>
    <row r="101" spans="6:6" x14ac:dyDescent="0.25">
      <c r="F101" s="12"/>
    </row>
    <row r="102" spans="6:6" x14ac:dyDescent="0.25">
      <c r="F102" s="12"/>
    </row>
    <row r="103" spans="6:6" x14ac:dyDescent="0.25">
      <c r="F103" s="12"/>
    </row>
    <row r="104" spans="6:6" x14ac:dyDescent="0.25">
      <c r="F104" s="12"/>
    </row>
    <row r="105" spans="6:6" x14ac:dyDescent="0.25">
      <c r="F105" s="12"/>
    </row>
    <row r="106" spans="6:6" x14ac:dyDescent="0.25">
      <c r="F106" s="12"/>
    </row>
    <row r="107" spans="6:6" x14ac:dyDescent="0.25">
      <c r="F107" s="12"/>
    </row>
    <row r="108" spans="6:6" x14ac:dyDescent="0.25">
      <c r="F108" s="12"/>
    </row>
    <row r="109" spans="6:6" x14ac:dyDescent="0.25">
      <c r="F109" s="12"/>
    </row>
    <row r="110" spans="6:6" x14ac:dyDescent="0.25">
      <c r="F110" s="12"/>
    </row>
    <row r="111" spans="6:6" x14ac:dyDescent="0.25">
      <c r="F111" s="12"/>
    </row>
    <row r="112" spans="6:6" x14ac:dyDescent="0.25">
      <c r="F112" s="12"/>
    </row>
    <row r="113" spans="6:6" x14ac:dyDescent="0.25">
      <c r="F113" s="12"/>
    </row>
    <row r="114" spans="6:6" x14ac:dyDescent="0.25">
      <c r="F114" s="12"/>
    </row>
    <row r="115" spans="6:6" x14ac:dyDescent="0.25">
      <c r="F115" s="12"/>
    </row>
    <row r="116" spans="6:6" x14ac:dyDescent="0.25">
      <c r="F116" s="12"/>
    </row>
    <row r="117" spans="6:6" x14ac:dyDescent="0.25">
      <c r="F117" s="12"/>
    </row>
    <row r="118" spans="6:6" x14ac:dyDescent="0.25">
      <c r="F118" s="12"/>
    </row>
    <row r="119" spans="6:6" x14ac:dyDescent="0.25">
      <c r="F119" s="12"/>
    </row>
    <row r="120" spans="6:6" x14ac:dyDescent="0.25">
      <c r="F120" s="12"/>
    </row>
    <row r="121" spans="6:6" x14ac:dyDescent="0.25">
      <c r="F121" s="12"/>
    </row>
    <row r="122" spans="6:6" x14ac:dyDescent="0.25">
      <c r="F122" s="12"/>
    </row>
    <row r="123" spans="6:6" x14ac:dyDescent="0.25">
      <c r="F123" s="12"/>
    </row>
    <row r="124" spans="6:6" x14ac:dyDescent="0.25">
      <c r="F124" s="12"/>
    </row>
    <row r="125" spans="6:6" x14ac:dyDescent="0.25">
      <c r="F125" s="12"/>
    </row>
    <row r="126" spans="6:6" x14ac:dyDescent="0.25">
      <c r="F126" s="12"/>
    </row>
    <row r="127" spans="6:6" x14ac:dyDescent="0.25">
      <c r="F127" s="12"/>
    </row>
    <row r="128" spans="6:6" x14ac:dyDescent="0.25">
      <c r="F128" s="12"/>
    </row>
    <row r="129" spans="6:6" x14ac:dyDescent="0.25">
      <c r="F129" s="12"/>
    </row>
    <row r="130" spans="6:6" x14ac:dyDescent="0.25">
      <c r="F130" s="12"/>
    </row>
    <row r="131" spans="6:6" x14ac:dyDescent="0.25">
      <c r="F131" s="12"/>
    </row>
    <row r="132" spans="6:6" x14ac:dyDescent="0.25">
      <c r="F132" s="12"/>
    </row>
    <row r="133" spans="6:6" x14ac:dyDescent="0.25">
      <c r="F133" s="12"/>
    </row>
    <row r="134" spans="6:6" x14ac:dyDescent="0.25">
      <c r="F134" s="12"/>
    </row>
    <row r="135" spans="6:6" x14ac:dyDescent="0.25">
      <c r="F135" s="12"/>
    </row>
    <row r="136" spans="6:6" x14ac:dyDescent="0.25">
      <c r="F136" s="12"/>
    </row>
    <row r="137" spans="6:6" x14ac:dyDescent="0.25">
      <c r="F137" s="12"/>
    </row>
    <row r="138" spans="6:6" x14ac:dyDescent="0.25">
      <c r="F138" s="12"/>
    </row>
    <row r="139" spans="6:6" x14ac:dyDescent="0.25">
      <c r="F139" s="12"/>
    </row>
    <row r="140" spans="6:6" x14ac:dyDescent="0.25">
      <c r="F140" s="12"/>
    </row>
    <row r="141" spans="6:6" x14ac:dyDescent="0.25">
      <c r="F141" s="12"/>
    </row>
    <row r="142" spans="6:6" x14ac:dyDescent="0.25">
      <c r="F142" s="12"/>
    </row>
    <row r="143" spans="6:6" x14ac:dyDescent="0.25">
      <c r="F143" s="12"/>
    </row>
    <row r="144" spans="6:6" x14ac:dyDescent="0.25">
      <c r="F144" s="12"/>
    </row>
    <row r="145" spans="6:6" x14ac:dyDescent="0.25">
      <c r="F145" s="12"/>
    </row>
    <row r="146" spans="6:6" x14ac:dyDescent="0.25">
      <c r="F146" s="12"/>
    </row>
    <row r="147" spans="6:6" x14ac:dyDescent="0.25">
      <c r="F147" s="12"/>
    </row>
    <row r="148" spans="6:6" x14ac:dyDescent="0.25">
      <c r="F148" s="12"/>
    </row>
    <row r="149" spans="6:6" x14ac:dyDescent="0.25">
      <c r="F149" s="12"/>
    </row>
    <row r="150" spans="6:6" x14ac:dyDescent="0.25">
      <c r="F150" s="12"/>
    </row>
    <row r="151" spans="6:6" x14ac:dyDescent="0.25">
      <c r="F151" s="12"/>
    </row>
    <row r="152" spans="6:6" x14ac:dyDescent="0.25">
      <c r="F152" s="12"/>
    </row>
    <row r="153" spans="6:6" x14ac:dyDescent="0.25">
      <c r="F153" s="12"/>
    </row>
    <row r="154" spans="6:6" x14ac:dyDescent="0.25">
      <c r="F154" s="12"/>
    </row>
    <row r="155" spans="6:6" x14ac:dyDescent="0.25">
      <c r="F155" s="12"/>
    </row>
    <row r="156" spans="6:6" x14ac:dyDescent="0.25">
      <c r="F156" s="12"/>
    </row>
    <row r="157" spans="6:6" x14ac:dyDescent="0.25">
      <c r="F157" s="12"/>
    </row>
    <row r="158" spans="6:6" x14ac:dyDescent="0.25">
      <c r="F158" s="12"/>
    </row>
    <row r="159" spans="6:6" x14ac:dyDescent="0.25">
      <c r="F159" s="12"/>
    </row>
    <row r="160" spans="6:6" x14ac:dyDescent="0.25">
      <c r="F160" s="12"/>
    </row>
    <row r="161" spans="6:6" x14ac:dyDescent="0.25">
      <c r="F161" s="12"/>
    </row>
    <row r="162" spans="6:6" x14ac:dyDescent="0.25">
      <c r="F162" s="12"/>
    </row>
    <row r="163" spans="6:6" x14ac:dyDescent="0.25">
      <c r="F163" s="12"/>
    </row>
    <row r="164" spans="6:6" x14ac:dyDescent="0.25">
      <c r="F164" s="12"/>
    </row>
    <row r="165" spans="6:6" x14ac:dyDescent="0.25">
      <c r="F165" s="12"/>
    </row>
    <row r="166" spans="6:6" x14ac:dyDescent="0.25">
      <c r="F166" s="12"/>
    </row>
    <row r="167" spans="6:6" x14ac:dyDescent="0.25">
      <c r="F167" s="12"/>
    </row>
    <row r="168" spans="6:6" x14ac:dyDescent="0.25">
      <c r="F168" s="12"/>
    </row>
    <row r="169" spans="6:6" x14ac:dyDescent="0.25">
      <c r="F169" s="12"/>
    </row>
    <row r="170" spans="6:6" x14ac:dyDescent="0.25">
      <c r="F170" s="12"/>
    </row>
    <row r="171" spans="6:6" x14ac:dyDescent="0.25">
      <c r="F171" s="12"/>
    </row>
    <row r="172" spans="6:6" x14ac:dyDescent="0.25">
      <c r="F172" s="12"/>
    </row>
    <row r="173" spans="6:6" x14ac:dyDescent="0.25">
      <c r="F173" s="12"/>
    </row>
    <row r="174" spans="6:6" x14ac:dyDescent="0.25">
      <c r="F174" s="12"/>
    </row>
    <row r="175" spans="6:6" x14ac:dyDescent="0.25">
      <c r="F175" s="12"/>
    </row>
    <row r="176" spans="6:6" x14ac:dyDescent="0.25">
      <c r="F176" s="12"/>
    </row>
    <row r="177" spans="6:6" x14ac:dyDescent="0.25">
      <c r="F177" s="12"/>
    </row>
    <row r="178" spans="6:6" x14ac:dyDescent="0.25">
      <c r="F178" s="12"/>
    </row>
    <row r="179" spans="6:6" x14ac:dyDescent="0.25">
      <c r="F179" s="12"/>
    </row>
    <row r="180" spans="6:6" x14ac:dyDescent="0.25">
      <c r="F180" s="12"/>
    </row>
    <row r="181" spans="6:6" x14ac:dyDescent="0.25">
      <c r="F181" s="12"/>
    </row>
    <row r="182" spans="6:6" x14ac:dyDescent="0.25">
      <c r="F182" s="12"/>
    </row>
    <row r="183" spans="6:6" x14ac:dyDescent="0.25">
      <c r="F183" s="12"/>
    </row>
    <row r="184" spans="6:6" x14ac:dyDescent="0.25">
      <c r="F184" s="12"/>
    </row>
    <row r="185" spans="6:6" x14ac:dyDescent="0.25">
      <c r="F185" s="12"/>
    </row>
    <row r="186" spans="6:6" x14ac:dyDescent="0.25">
      <c r="F186" s="12"/>
    </row>
    <row r="187" spans="6:6" x14ac:dyDescent="0.25">
      <c r="F187" s="12"/>
    </row>
    <row r="188" spans="6:6" x14ac:dyDescent="0.25">
      <c r="F188" s="12"/>
    </row>
    <row r="189" spans="6:6" x14ac:dyDescent="0.25">
      <c r="F189" s="12"/>
    </row>
    <row r="190" spans="6:6" x14ac:dyDescent="0.25">
      <c r="F190" s="12"/>
    </row>
    <row r="191" spans="6:6" x14ac:dyDescent="0.25">
      <c r="F191" s="12"/>
    </row>
    <row r="192" spans="6:6" x14ac:dyDescent="0.25">
      <c r="F192" s="12"/>
    </row>
    <row r="193" spans="6:6" x14ac:dyDescent="0.25">
      <c r="F193" s="12"/>
    </row>
    <row r="194" spans="6:6" x14ac:dyDescent="0.25">
      <c r="F194" s="12"/>
    </row>
    <row r="195" spans="6:6" x14ac:dyDescent="0.25">
      <c r="F195" s="12"/>
    </row>
    <row r="196" spans="6:6" x14ac:dyDescent="0.25">
      <c r="F196" s="12"/>
    </row>
    <row r="197" spans="6:6" x14ac:dyDescent="0.25">
      <c r="F197" s="12"/>
    </row>
    <row r="198" spans="6:6" x14ac:dyDescent="0.25">
      <c r="F198" s="12"/>
    </row>
    <row r="199" spans="6:6" x14ac:dyDescent="0.25">
      <c r="F199" s="12"/>
    </row>
    <row r="200" spans="6:6" x14ac:dyDescent="0.25">
      <c r="F200" s="12"/>
    </row>
    <row r="201" spans="6:6" x14ac:dyDescent="0.25">
      <c r="F201" s="12"/>
    </row>
    <row r="202" spans="6:6" x14ac:dyDescent="0.25">
      <c r="F202" s="12"/>
    </row>
    <row r="203" spans="6:6" x14ac:dyDescent="0.25">
      <c r="F203" s="12"/>
    </row>
    <row r="204" spans="6:6" x14ac:dyDescent="0.25">
      <c r="F204" s="12"/>
    </row>
    <row r="205" spans="6:6" x14ac:dyDescent="0.25">
      <c r="F205" s="12"/>
    </row>
    <row r="206" spans="6:6" x14ac:dyDescent="0.25">
      <c r="F206" s="12"/>
    </row>
    <row r="207" spans="6:6" x14ac:dyDescent="0.25">
      <c r="F207" s="12"/>
    </row>
    <row r="208" spans="6:6" x14ac:dyDescent="0.25">
      <c r="F208" s="12"/>
    </row>
    <row r="209" spans="6:6" x14ac:dyDescent="0.25">
      <c r="F209" s="12"/>
    </row>
    <row r="210" spans="6:6" x14ac:dyDescent="0.25">
      <c r="F210" s="12"/>
    </row>
    <row r="211" spans="6:6" x14ac:dyDescent="0.25">
      <c r="F211" s="12"/>
    </row>
    <row r="212" spans="6:6" x14ac:dyDescent="0.25">
      <c r="F212" s="12"/>
    </row>
    <row r="213" spans="6:6" x14ac:dyDescent="0.25">
      <c r="F213" s="12"/>
    </row>
    <row r="214" spans="6:6" x14ac:dyDescent="0.25">
      <c r="F214" s="12"/>
    </row>
    <row r="215" spans="6:6" x14ac:dyDescent="0.25">
      <c r="F215" s="12"/>
    </row>
    <row r="216" spans="6:6" x14ac:dyDescent="0.25">
      <c r="F216" s="12"/>
    </row>
    <row r="217" spans="6:6" x14ac:dyDescent="0.25">
      <c r="F217" s="12"/>
    </row>
    <row r="218" spans="6:6" x14ac:dyDescent="0.25">
      <c r="F218" s="12"/>
    </row>
    <row r="219" spans="6:6" x14ac:dyDescent="0.25">
      <c r="F219" s="12"/>
    </row>
    <row r="220" spans="6:6" x14ac:dyDescent="0.25">
      <c r="F220" s="12"/>
    </row>
    <row r="221" spans="6:6" x14ac:dyDescent="0.25">
      <c r="F221" s="12"/>
    </row>
    <row r="222" spans="6:6" x14ac:dyDescent="0.25">
      <c r="F222" s="12"/>
    </row>
    <row r="223" spans="6:6" x14ac:dyDescent="0.25">
      <c r="F223" s="12"/>
    </row>
    <row r="224" spans="6:6" x14ac:dyDescent="0.25">
      <c r="F224" s="12"/>
    </row>
    <row r="225" spans="6:6" x14ac:dyDescent="0.25">
      <c r="F225" s="12"/>
    </row>
    <row r="226" spans="6:6" x14ac:dyDescent="0.25">
      <c r="F226" s="12"/>
    </row>
    <row r="227" spans="6:6" x14ac:dyDescent="0.25">
      <c r="F227" s="12"/>
    </row>
    <row r="228" spans="6:6" x14ac:dyDescent="0.25">
      <c r="F228" s="12"/>
    </row>
    <row r="229" spans="6:6" x14ac:dyDescent="0.25">
      <c r="F229" s="12"/>
    </row>
    <row r="230" spans="6:6" x14ac:dyDescent="0.25">
      <c r="F230" s="12"/>
    </row>
    <row r="231" spans="6:6" x14ac:dyDescent="0.25">
      <c r="F231" s="12"/>
    </row>
    <row r="232" spans="6:6" x14ac:dyDescent="0.25">
      <c r="F232" s="12"/>
    </row>
    <row r="233" spans="6:6" x14ac:dyDescent="0.25">
      <c r="F233" s="12"/>
    </row>
    <row r="234" spans="6:6" x14ac:dyDescent="0.25">
      <c r="F234" s="12"/>
    </row>
    <row r="235" spans="6:6" x14ac:dyDescent="0.25">
      <c r="F235" s="12"/>
    </row>
    <row r="236" spans="6:6" x14ac:dyDescent="0.25">
      <c r="F236" s="12"/>
    </row>
    <row r="237" spans="6:6" x14ac:dyDescent="0.25">
      <c r="F237" s="12"/>
    </row>
    <row r="238" spans="6:6" x14ac:dyDescent="0.25">
      <c r="F238" s="12"/>
    </row>
    <row r="239" spans="6:6" x14ac:dyDescent="0.25">
      <c r="F239" s="12"/>
    </row>
    <row r="240" spans="6:6" x14ac:dyDescent="0.25">
      <c r="F240" s="12"/>
    </row>
    <row r="241" spans="6:6" x14ac:dyDescent="0.25">
      <c r="F241" s="12"/>
    </row>
    <row r="242" spans="6:6" x14ac:dyDescent="0.25">
      <c r="F242" s="12"/>
    </row>
    <row r="243" spans="6:6" x14ac:dyDescent="0.25">
      <c r="F243" s="12"/>
    </row>
    <row r="244" spans="6:6" x14ac:dyDescent="0.25">
      <c r="F244" s="12"/>
    </row>
    <row r="245" spans="6:6" x14ac:dyDescent="0.25">
      <c r="F245" s="12"/>
    </row>
    <row r="246" spans="6:6" x14ac:dyDescent="0.25">
      <c r="F246" s="12"/>
    </row>
    <row r="247" spans="6:6" x14ac:dyDescent="0.25">
      <c r="F247" s="12"/>
    </row>
    <row r="248" spans="6:6" x14ac:dyDescent="0.25">
      <c r="F248" s="12"/>
    </row>
    <row r="249" spans="6:6" x14ac:dyDescent="0.25">
      <c r="F249" s="12"/>
    </row>
    <row r="250" spans="6:6" x14ac:dyDescent="0.25">
      <c r="F250" s="12"/>
    </row>
    <row r="251" spans="6:6" x14ac:dyDescent="0.25">
      <c r="F251" s="12"/>
    </row>
    <row r="252" spans="6:6" x14ac:dyDescent="0.25">
      <c r="F252" s="12"/>
    </row>
    <row r="253" spans="6:6" x14ac:dyDescent="0.25">
      <c r="F253" s="12"/>
    </row>
    <row r="254" spans="6:6" x14ac:dyDescent="0.25">
      <c r="F254" s="12"/>
    </row>
    <row r="255" spans="6:6" x14ac:dyDescent="0.25">
      <c r="F255" s="12"/>
    </row>
    <row r="256" spans="6:6" x14ac:dyDescent="0.25">
      <c r="F256" s="12"/>
    </row>
    <row r="257" spans="6:6" x14ac:dyDescent="0.25">
      <c r="F257" s="12"/>
    </row>
    <row r="258" spans="6:6" x14ac:dyDescent="0.25">
      <c r="F258" s="12"/>
    </row>
    <row r="259" spans="6:6" x14ac:dyDescent="0.25">
      <c r="F259" s="12"/>
    </row>
    <row r="260" spans="6:6" x14ac:dyDescent="0.25">
      <c r="F260" s="12"/>
    </row>
    <row r="261" spans="6:6" x14ac:dyDescent="0.25">
      <c r="F261" s="12"/>
    </row>
    <row r="262" spans="6:6" x14ac:dyDescent="0.25">
      <c r="F262" s="12"/>
    </row>
    <row r="263" spans="6:6" x14ac:dyDescent="0.25">
      <c r="F263" s="12"/>
    </row>
    <row r="264" spans="6:6" x14ac:dyDescent="0.25">
      <c r="F264" s="12"/>
    </row>
    <row r="265" spans="6:6" x14ac:dyDescent="0.25">
      <c r="F265" s="12"/>
    </row>
    <row r="266" spans="6:6" x14ac:dyDescent="0.25">
      <c r="F266" s="12"/>
    </row>
    <row r="267" spans="6:6" x14ac:dyDescent="0.25">
      <c r="F267" s="12"/>
    </row>
    <row r="268" spans="6:6" x14ac:dyDescent="0.25">
      <c r="F268" s="12"/>
    </row>
    <row r="269" spans="6:6" x14ac:dyDescent="0.25">
      <c r="F269" s="12"/>
    </row>
    <row r="270" spans="6:6" x14ac:dyDescent="0.25">
      <c r="F270" s="12"/>
    </row>
    <row r="271" spans="6:6" x14ac:dyDescent="0.25">
      <c r="F271" s="12"/>
    </row>
    <row r="272" spans="6:6" x14ac:dyDescent="0.25">
      <c r="F272" s="12"/>
    </row>
    <row r="273" spans="6:6" x14ac:dyDescent="0.25">
      <c r="F273" s="12"/>
    </row>
    <row r="274" spans="6:6" x14ac:dyDescent="0.25">
      <c r="F274" s="12"/>
    </row>
    <row r="275" spans="6:6" x14ac:dyDescent="0.25">
      <c r="F275" s="12"/>
    </row>
    <row r="276" spans="6:6" x14ac:dyDescent="0.25">
      <c r="F276" s="12"/>
    </row>
    <row r="277" spans="6:6" x14ac:dyDescent="0.25">
      <c r="F277" s="12"/>
    </row>
    <row r="278" spans="6:6" x14ac:dyDescent="0.25">
      <c r="F278" s="12"/>
    </row>
    <row r="279" spans="6:6" x14ac:dyDescent="0.25">
      <c r="F279" s="12"/>
    </row>
    <row r="280" spans="6:6" x14ac:dyDescent="0.25">
      <c r="F280" s="12"/>
    </row>
    <row r="281" spans="6:6" x14ac:dyDescent="0.25">
      <c r="F281" s="12"/>
    </row>
    <row r="282" spans="6:6" x14ac:dyDescent="0.25">
      <c r="F282" s="12"/>
    </row>
    <row r="283" spans="6:6" x14ac:dyDescent="0.25">
      <c r="F283" s="12"/>
    </row>
    <row r="284" spans="6:6" x14ac:dyDescent="0.25">
      <c r="F284" s="12"/>
    </row>
    <row r="285" spans="6:6" x14ac:dyDescent="0.25">
      <c r="F285" s="12"/>
    </row>
    <row r="286" spans="6:6" x14ac:dyDescent="0.25">
      <c r="F286" s="12"/>
    </row>
    <row r="287" spans="6:6" x14ac:dyDescent="0.25">
      <c r="F287" s="12"/>
    </row>
    <row r="288" spans="6:6" x14ac:dyDescent="0.25">
      <c r="F288" s="12"/>
    </row>
    <row r="289" spans="6:6" x14ac:dyDescent="0.25">
      <c r="F289" s="12"/>
    </row>
    <row r="290" spans="6:6" x14ac:dyDescent="0.25">
      <c r="F290" s="12"/>
    </row>
    <row r="291" spans="6:6" x14ac:dyDescent="0.25">
      <c r="F291" s="12"/>
    </row>
    <row r="292" spans="6:6" x14ac:dyDescent="0.25">
      <c r="F292" s="12"/>
    </row>
    <row r="293" spans="6:6" x14ac:dyDescent="0.25">
      <c r="F293" s="12"/>
    </row>
    <row r="294" spans="6:6" x14ac:dyDescent="0.25">
      <c r="F294" s="12"/>
    </row>
    <row r="295" spans="6:6" x14ac:dyDescent="0.25">
      <c r="F295" s="12"/>
    </row>
    <row r="296" spans="6:6" x14ac:dyDescent="0.25">
      <c r="F296" s="12"/>
    </row>
    <row r="297" spans="6:6" x14ac:dyDescent="0.25">
      <c r="F297" s="12"/>
    </row>
    <row r="298" spans="6:6" x14ac:dyDescent="0.25">
      <c r="F298" s="12"/>
    </row>
    <row r="299" spans="6:6" x14ac:dyDescent="0.25">
      <c r="F299" s="12"/>
    </row>
    <row r="300" spans="6:6" x14ac:dyDescent="0.25">
      <c r="F300" s="12"/>
    </row>
    <row r="301" spans="6:6" x14ac:dyDescent="0.25">
      <c r="F301" s="12"/>
    </row>
    <row r="302" spans="6:6" x14ac:dyDescent="0.25">
      <c r="F302" s="12"/>
    </row>
    <row r="303" spans="6:6" x14ac:dyDescent="0.25">
      <c r="F303" s="12"/>
    </row>
    <row r="304" spans="6:6" x14ac:dyDescent="0.25">
      <c r="F304" s="12"/>
    </row>
    <row r="305" spans="6:6" x14ac:dyDescent="0.25">
      <c r="F305" s="12"/>
    </row>
    <row r="306" spans="6:6" x14ac:dyDescent="0.25">
      <c r="F306" s="12"/>
    </row>
    <row r="307" spans="6:6" x14ac:dyDescent="0.25">
      <c r="F307" s="12"/>
    </row>
    <row r="308" spans="6:6" x14ac:dyDescent="0.25">
      <c r="F308" s="12"/>
    </row>
    <row r="309" spans="6:6" x14ac:dyDescent="0.25">
      <c r="F309" s="12"/>
    </row>
    <row r="310" spans="6:6" x14ac:dyDescent="0.25">
      <c r="F310" s="12"/>
    </row>
    <row r="311" spans="6:6" x14ac:dyDescent="0.25">
      <c r="F311" s="12"/>
    </row>
    <row r="312" spans="6:6" x14ac:dyDescent="0.25">
      <c r="F312" s="12"/>
    </row>
    <row r="313" spans="6:6" x14ac:dyDescent="0.25">
      <c r="F313" s="12"/>
    </row>
    <row r="314" spans="6:6" x14ac:dyDescent="0.25">
      <c r="F314" s="12"/>
    </row>
    <row r="315" spans="6:6" x14ac:dyDescent="0.25">
      <c r="F315" s="12"/>
    </row>
    <row r="316" spans="6:6" x14ac:dyDescent="0.25">
      <c r="F316" s="12"/>
    </row>
    <row r="317" spans="6:6" x14ac:dyDescent="0.25">
      <c r="F317" s="12"/>
    </row>
    <row r="318" spans="6:6" x14ac:dyDescent="0.25">
      <c r="F318" s="12"/>
    </row>
    <row r="319" spans="6:6" x14ac:dyDescent="0.25">
      <c r="F319" s="12"/>
    </row>
    <row r="320" spans="6:6" x14ac:dyDescent="0.25">
      <c r="F320" s="12"/>
    </row>
    <row r="321" spans="6:6" x14ac:dyDescent="0.25">
      <c r="F321" s="12"/>
    </row>
    <row r="322" spans="6:6" x14ac:dyDescent="0.25">
      <c r="F322" s="12"/>
    </row>
    <row r="323" spans="6:6" x14ac:dyDescent="0.25">
      <c r="F323" s="12"/>
    </row>
    <row r="324" spans="6:6" x14ac:dyDescent="0.25">
      <c r="F324" s="12"/>
    </row>
    <row r="325" spans="6:6" x14ac:dyDescent="0.25">
      <c r="F325" s="12"/>
    </row>
    <row r="326" spans="6:6" x14ac:dyDescent="0.25">
      <c r="F326" s="12"/>
    </row>
    <row r="327" spans="6:6" x14ac:dyDescent="0.25">
      <c r="F327" s="12"/>
    </row>
    <row r="328" spans="6:6" x14ac:dyDescent="0.25">
      <c r="F328" s="12"/>
    </row>
    <row r="329" spans="6:6" x14ac:dyDescent="0.25">
      <c r="F329" s="12"/>
    </row>
    <row r="330" spans="6:6" x14ac:dyDescent="0.25">
      <c r="F330" s="12"/>
    </row>
    <row r="331" spans="6:6" x14ac:dyDescent="0.25">
      <c r="F331" s="12"/>
    </row>
    <row r="332" spans="6:6" x14ac:dyDescent="0.25">
      <c r="F332" s="12"/>
    </row>
    <row r="333" spans="6:6" x14ac:dyDescent="0.25">
      <c r="F333" s="12"/>
    </row>
    <row r="334" spans="6:6" x14ac:dyDescent="0.25">
      <c r="F334" s="12"/>
    </row>
    <row r="335" spans="6:6" x14ac:dyDescent="0.25">
      <c r="F335" s="12"/>
    </row>
    <row r="336" spans="6:6" x14ac:dyDescent="0.25">
      <c r="F336" s="12"/>
    </row>
    <row r="337" spans="6:6" x14ac:dyDescent="0.25">
      <c r="F337" s="12"/>
    </row>
    <row r="338" spans="6:6" x14ac:dyDescent="0.25">
      <c r="F338" s="12"/>
    </row>
    <row r="339" spans="6:6" x14ac:dyDescent="0.25">
      <c r="F339" s="12"/>
    </row>
    <row r="340" spans="6:6" x14ac:dyDescent="0.25">
      <c r="F340" s="12"/>
    </row>
    <row r="341" spans="6:6" x14ac:dyDescent="0.25">
      <c r="F341" s="12"/>
    </row>
    <row r="342" spans="6:6" x14ac:dyDescent="0.25">
      <c r="F342" s="12"/>
    </row>
    <row r="343" spans="6:6" x14ac:dyDescent="0.25">
      <c r="F343" s="12"/>
    </row>
    <row r="344" spans="6:6" x14ac:dyDescent="0.25">
      <c r="F344" s="12"/>
    </row>
    <row r="345" spans="6:6" x14ac:dyDescent="0.25">
      <c r="F345" s="12"/>
    </row>
    <row r="346" spans="6:6" x14ac:dyDescent="0.25">
      <c r="F346" s="12"/>
    </row>
    <row r="347" spans="6:6" x14ac:dyDescent="0.25">
      <c r="F347" s="12"/>
    </row>
    <row r="348" spans="6:6" x14ac:dyDescent="0.25">
      <c r="F348" s="12"/>
    </row>
    <row r="349" spans="6:6" x14ac:dyDescent="0.25">
      <c r="F349" s="12"/>
    </row>
    <row r="350" spans="6:6" x14ac:dyDescent="0.25">
      <c r="F350" s="12"/>
    </row>
    <row r="351" spans="6:6" x14ac:dyDescent="0.25">
      <c r="F351" s="12"/>
    </row>
    <row r="352" spans="6:6" x14ac:dyDescent="0.25">
      <c r="F352" s="12"/>
    </row>
    <row r="353" spans="6:6" x14ac:dyDescent="0.25">
      <c r="F353" s="12"/>
    </row>
    <row r="354" spans="6:6" x14ac:dyDescent="0.25">
      <c r="F354" s="12"/>
    </row>
    <row r="355" spans="6:6" x14ac:dyDescent="0.25">
      <c r="F355" s="12"/>
    </row>
    <row r="356" spans="6:6" x14ac:dyDescent="0.25">
      <c r="F356" s="12"/>
    </row>
    <row r="357" spans="6:6" x14ac:dyDescent="0.25">
      <c r="F357" s="12"/>
    </row>
    <row r="358" spans="6:6" x14ac:dyDescent="0.25">
      <c r="F358" s="12"/>
    </row>
    <row r="359" spans="6:6" x14ac:dyDescent="0.25">
      <c r="F359" s="12"/>
    </row>
    <row r="360" spans="6:6" x14ac:dyDescent="0.25">
      <c r="F360" s="12"/>
    </row>
    <row r="361" spans="6:6" x14ac:dyDescent="0.25">
      <c r="F361" s="12"/>
    </row>
    <row r="362" spans="6:6" x14ac:dyDescent="0.25">
      <c r="F362" s="12"/>
    </row>
    <row r="363" spans="6:6" x14ac:dyDescent="0.25">
      <c r="F363" s="12"/>
    </row>
    <row r="364" spans="6:6" x14ac:dyDescent="0.25">
      <c r="F364" s="12"/>
    </row>
    <row r="365" spans="6:6" x14ac:dyDescent="0.25">
      <c r="F365" s="12"/>
    </row>
    <row r="366" spans="6:6" x14ac:dyDescent="0.25">
      <c r="F366" s="12"/>
    </row>
    <row r="367" spans="6:6" x14ac:dyDescent="0.25">
      <c r="F367" s="12"/>
    </row>
    <row r="368" spans="6:6" x14ac:dyDescent="0.25">
      <c r="F368" s="12"/>
    </row>
    <row r="369" spans="6:6" x14ac:dyDescent="0.25">
      <c r="F369" s="12"/>
    </row>
    <row r="370" spans="6:6" x14ac:dyDescent="0.25">
      <c r="F370" s="12"/>
    </row>
    <row r="371" spans="6:6" x14ac:dyDescent="0.25">
      <c r="F371" s="12"/>
    </row>
    <row r="372" spans="6:6" x14ac:dyDescent="0.25">
      <c r="F372" s="12"/>
    </row>
    <row r="373" spans="6:6" x14ac:dyDescent="0.25">
      <c r="F373" s="12"/>
    </row>
    <row r="374" spans="6:6" x14ac:dyDescent="0.25">
      <c r="F374" s="12"/>
    </row>
    <row r="375" spans="6:6" x14ac:dyDescent="0.25">
      <c r="F375" s="12"/>
    </row>
    <row r="376" spans="6:6" x14ac:dyDescent="0.25">
      <c r="F376" s="12"/>
    </row>
    <row r="377" spans="6:6" x14ac:dyDescent="0.25">
      <c r="F377" s="12"/>
    </row>
    <row r="378" spans="6:6" x14ac:dyDescent="0.25">
      <c r="F378" s="12"/>
    </row>
    <row r="379" spans="6:6" x14ac:dyDescent="0.25">
      <c r="F379" s="12"/>
    </row>
    <row r="380" spans="6:6" x14ac:dyDescent="0.25">
      <c r="F380" s="12"/>
    </row>
    <row r="381" spans="6:6" x14ac:dyDescent="0.25">
      <c r="F381" s="12"/>
    </row>
    <row r="382" spans="6:6" x14ac:dyDescent="0.25">
      <c r="F382" s="12"/>
    </row>
    <row r="383" spans="6:6" x14ac:dyDescent="0.25">
      <c r="F383" s="12"/>
    </row>
    <row r="384" spans="6:6" x14ac:dyDescent="0.25">
      <c r="F384" s="12"/>
    </row>
    <row r="385" spans="6:6" x14ac:dyDescent="0.25">
      <c r="F385" s="12"/>
    </row>
    <row r="386" spans="6:6" x14ac:dyDescent="0.25">
      <c r="F386" s="12"/>
    </row>
    <row r="387" spans="6:6" x14ac:dyDescent="0.25">
      <c r="F387" s="12"/>
    </row>
    <row r="388" spans="6:6" x14ac:dyDescent="0.25">
      <c r="F388" s="12"/>
    </row>
    <row r="389" spans="6:6" x14ac:dyDescent="0.25">
      <c r="F389" s="12"/>
    </row>
    <row r="390" spans="6:6" x14ac:dyDescent="0.25">
      <c r="F390" s="12"/>
    </row>
    <row r="391" spans="6:6" x14ac:dyDescent="0.25">
      <c r="F391" s="12"/>
    </row>
    <row r="392" spans="6:6" x14ac:dyDescent="0.25">
      <c r="F392" s="12"/>
    </row>
    <row r="393" spans="6:6" x14ac:dyDescent="0.25">
      <c r="F393" s="12"/>
    </row>
    <row r="394" spans="6:6" x14ac:dyDescent="0.25">
      <c r="F394" s="12"/>
    </row>
    <row r="395" spans="6:6" x14ac:dyDescent="0.25">
      <c r="F395" s="12"/>
    </row>
    <row r="396" spans="6:6" x14ac:dyDescent="0.25">
      <c r="F396" s="12"/>
    </row>
    <row r="397" spans="6:6" x14ac:dyDescent="0.25">
      <c r="F397" s="12"/>
    </row>
    <row r="398" spans="6:6" x14ac:dyDescent="0.25">
      <c r="F398" s="12"/>
    </row>
    <row r="399" spans="6:6" x14ac:dyDescent="0.25">
      <c r="F399" s="12"/>
    </row>
    <row r="400" spans="6:6" x14ac:dyDescent="0.25">
      <c r="F400" s="12"/>
    </row>
    <row r="401" spans="6:6" x14ac:dyDescent="0.25">
      <c r="F401" s="12"/>
    </row>
    <row r="402" spans="6:6" x14ac:dyDescent="0.25">
      <c r="F402" s="12"/>
    </row>
    <row r="403" spans="6:6" x14ac:dyDescent="0.25">
      <c r="F403" s="12"/>
    </row>
    <row r="404" spans="6:6" x14ac:dyDescent="0.25">
      <c r="F404" s="12"/>
    </row>
    <row r="405" spans="6:6" x14ac:dyDescent="0.25">
      <c r="F405" s="12"/>
    </row>
    <row r="406" spans="6:6" x14ac:dyDescent="0.25">
      <c r="F406" s="12"/>
    </row>
    <row r="407" spans="6:6" x14ac:dyDescent="0.25">
      <c r="F407" s="12"/>
    </row>
    <row r="408" spans="6:6" x14ac:dyDescent="0.25">
      <c r="F408" s="12"/>
    </row>
    <row r="409" spans="6:6" x14ac:dyDescent="0.25">
      <c r="F409" s="12"/>
    </row>
    <row r="410" spans="6:6" x14ac:dyDescent="0.25">
      <c r="F410" s="12"/>
    </row>
    <row r="411" spans="6:6" x14ac:dyDescent="0.25">
      <c r="F411" s="12"/>
    </row>
    <row r="412" spans="6:6" x14ac:dyDescent="0.25">
      <c r="F412" s="12"/>
    </row>
    <row r="413" spans="6:6" x14ac:dyDescent="0.25">
      <c r="F413" s="12"/>
    </row>
    <row r="414" spans="6:6" x14ac:dyDescent="0.25">
      <c r="F414" s="12"/>
    </row>
    <row r="415" spans="6:6" x14ac:dyDescent="0.25">
      <c r="F415" s="12"/>
    </row>
    <row r="416" spans="6:6" x14ac:dyDescent="0.25">
      <c r="F416" s="12"/>
    </row>
    <row r="417" spans="6:6" x14ac:dyDescent="0.25">
      <c r="F417" s="12"/>
    </row>
    <row r="418" spans="6:6" x14ac:dyDescent="0.25">
      <c r="F418" s="12"/>
    </row>
    <row r="419" spans="6:6" x14ac:dyDescent="0.25">
      <c r="F419" s="12"/>
    </row>
    <row r="420" spans="6:6" x14ac:dyDescent="0.25">
      <c r="F420" s="12"/>
    </row>
    <row r="421" spans="6:6" x14ac:dyDescent="0.25">
      <c r="F421" s="12"/>
    </row>
    <row r="422" spans="6:6" x14ac:dyDescent="0.25">
      <c r="F422" s="12"/>
    </row>
    <row r="423" spans="6:6" x14ac:dyDescent="0.25">
      <c r="F423" s="12"/>
    </row>
    <row r="424" spans="6:6" x14ac:dyDescent="0.25">
      <c r="F424" s="12"/>
    </row>
    <row r="425" spans="6:6" x14ac:dyDescent="0.25">
      <c r="F425" s="12"/>
    </row>
    <row r="426" spans="6:6" x14ac:dyDescent="0.25">
      <c r="F426" s="12"/>
    </row>
    <row r="427" spans="6:6" x14ac:dyDescent="0.25">
      <c r="F427" s="12"/>
    </row>
    <row r="428" spans="6:6" x14ac:dyDescent="0.25">
      <c r="F428" s="12"/>
    </row>
    <row r="429" spans="6:6" x14ac:dyDescent="0.25">
      <c r="F429" s="12"/>
    </row>
    <row r="430" spans="6:6" x14ac:dyDescent="0.25">
      <c r="F430" s="12"/>
    </row>
    <row r="431" spans="6:6" x14ac:dyDescent="0.25">
      <c r="F431" s="12"/>
    </row>
    <row r="432" spans="6:6" x14ac:dyDescent="0.25">
      <c r="F432" s="12"/>
    </row>
    <row r="433" spans="6:6" x14ac:dyDescent="0.25">
      <c r="F433" s="12"/>
    </row>
    <row r="434" spans="6:6" x14ac:dyDescent="0.25">
      <c r="F434" s="12"/>
    </row>
    <row r="435" spans="6:6" x14ac:dyDescent="0.25">
      <c r="F435" s="12"/>
    </row>
    <row r="436" spans="6:6" x14ac:dyDescent="0.25">
      <c r="F436" s="12"/>
    </row>
    <row r="437" spans="6:6" x14ac:dyDescent="0.25">
      <c r="F437" s="12"/>
    </row>
    <row r="438" spans="6:6" x14ac:dyDescent="0.25">
      <c r="F438" s="12"/>
    </row>
    <row r="439" spans="6:6" x14ac:dyDescent="0.25">
      <c r="F439" s="12"/>
    </row>
    <row r="440" spans="6:6" x14ac:dyDescent="0.25">
      <c r="F440" s="12"/>
    </row>
    <row r="441" spans="6:6" x14ac:dyDescent="0.25">
      <c r="F441" s="12"/>
    </row>
    <row r="442" spans="6:6" x14ac:dyDescent="0.25">
      <c r="F442" s="12"/>
    </row>
    <row r="443" spans="6:6" x14ac:dyDescent="0.25">
      <c r="F443" s="12"/>
    </row>
    <row r="444" spans="6:6" x14ac:dyDescent="0.25">
      <c r="F444" s="12"/>
    </row>
    <row r="445" spans="6:6" x14ac:dyDescent="0.25">
      <c r="F445" s="12"/>
    </row>
    <row r="446" spans="6:6" x14ac:dyDescent="0.25">
      <c r="F446" s="12"/>
    </row>
    <row r="447" spans="6:6" x14ac:dyDescent="0.25">
      <c r="F447" s="12"/>
    </row>
    <row r="448" spans="6:6" x14ac:dyDescent="0.25">
      <c r="F448" s="12"/>
    </row>
    <row r="449" spans="6:6" x14ac:dyDescent="0.25">
      <c r="F449" s="12"/>
    </row>
    <row r="450" spans="6:6" x14ac:dyDescent="0.25">
      <c r="F450" s="12"/>
    </row>
    <row r="451" spans="6:6" x14ac:dyDescent="0.25">
      <c r="F451" s="12"/>
    </row>
    <row r="452" spans="6:6" x14ac:dyDescent="0.25">
      <c r="F452" s="12"/>
    </row>
    <row r="453" spans="6:6" x14ac:dyDescent="0.25">
      <c r="F453" s="12"/>
    </row>
    <row r="454" spans="6:6" x14ac:dyDescent="0.25">
      <c r="F454" s="12"/>
    </row>
    <row r="455" spans="6:6" x14ac:dyDescent="0.25">
      <c r="F455" s="12"/>
    </row>
    <row r="456" spans="6:6" x14ac:dyDescent="0.25">
      <c r="F456" s="12"/>
    </row>
    <row r="457" spans="6:6" x14ac:dyDescent="0.25">
      <c r="F457" s="12"/>
    </row>
    <row r="458" spans="6:6" x14ac:dyDescent="0.25">
      <c r="F458" s="12"/>
    </row>
    <row r="459" spans="6:6" x14ac:dyDescent="0.25">
      <c r="F459" s="12"/>
    </row>
    <row r="460" spans="6:6" x14ac:dyDescent="0.25">
      <c r="F460" s="12"/>
    </row>
    <row r="461" spans="6:6" x14ac:dyDescent="0.25">
      <c r="F461" s="12"/>
    </row>
    <row r="462" spans="6:6" x14ac:dyDescent="0.25">
      <c r="F462" s="12"/>
    </row>
    <row r="463" spans="6:6" x14ac:dyDescent="0.25">
      <c r="F463" s="12"/>
    </row>
    <row r="464" spans="6:6" x14ac:dyDescent="0.25">
      <c r="F464" s="12"/>
    </row>
    <row r="465" spans="6:6" x14ac:dyDescent="0.25">
      <c r="F465" s="12"/>
    </row>
    <row r="466" spans="6:6" x14ac:dyDescent="0.25">
      <c r="F466" s="12"/>
    </row>
    <row r="467" spans="6:6" x14ac:dyDescent="0.25">
      <c r="F467" s="12"/>
    </row>
    <row r="468" spans="6:6" x14ac:dyDescent="0.25">
      <c r="F468" s="12"/>
    </row>
    <row r="469" spans="6:6" x14ac:dyDescent="0.25">
      <c r="F469" s="12"/>
    </row>
    <row r="470" spans="6:6" x14ac:dyDescent="0.25">
      <c r="F470" s="12"/>
    </row>
    <row r="471" spans="6:6" x14ac:dyDescent="0.25">
      <c r="F471" s="12"/>
    </row>
    <row r="472" spans="6:6" x14ac:dyDescent="0.25">
      <c r="F472" s="12"/>
    </row>
    <row r="473" spans="6:6" x14ac:dyDescent="0.25">
      <c r="F473" s="12"/>
    </row>
    <row r="474" spans="6:6" x14ac:dyDescent="0.25">
      <c r="F474" s="12"/>
    </row>
    <row r="475" spans="6:6" x14ac:dyDescent="0.25">
      <c r="F475" s="12"/>
    </row>
    <row r="476" spans="6:6" x14ac:dyDescent="0.25">
      <c r="F476" s="12"/>
    </row>
    <row r="477" spans="6:6" x14ac:dyDescent="0.25">
      <c r="F477" s="12"/>
    </row>
    <row r="478" spans="6:6" x14ac:dyDescent="0.25">
      <c r="F478" s="12"/>
    </row>
    <row r="479" spans="6:6" x14ac:dyDescent="0.25">
      <c r="F479" s="12"/>
    </row>
    <row r="480" spans="6:6" x14ac:dyDescent="0.25">
      <c r="F480" s="12"/>
    </row>
    <row r="481" spans="6:6" x14ac:dyDescent="0.25">
      <c r="F481" s="12"/>
    </row>
    <row r="482" spans="6:6" x14ac:dyDescent="0.25">
      <c r="F482" s="12"/>
    </row>
  </sheetData>
  <phoneticPr fontId="0" type="noConversion"/>
  <printOptions horizontalCentered="1"/>
  <pageMargins left="1.1811023622047245" right="1.1811023622047245" top="0.36" bottom="1" header="0" footer="0"/>
  <pageSetup orientation="portrait" horizontalDpi="1200" verticalDpi="1200" r:id="rId1"/>
  <headerFooter alignWithMargins="0">
    <oddFooter>&amp;C41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4">
    <pageSetUpPr fitToPage="1"/>
  </sheetPr>
  <dimension ref="A1:H42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19.42578125" style="8" customWidth="1"/>
    <col min="2" max="2" width="15" style="8" customWidth="1"/>
    <col min="3" max="3" width="15.42578125" style="8" customWidth="1"/>
    <col min="4" max="4" width="16.28515625" style="8" customWidth="1"/>
    <col min="5" max="5" width="12.7109375" style="8" customWidth="1"/>
    <col min="6" max="16384" width="11.42578125" style="8"/>
  </cols>
  <sheetData>
    <row r="1" spans="1:7" ht="13.5" customHeight="1" x14ac:dyDescent="0.25">
      <c r="A1" s="65" t="s">
        <v>490</v>
      </c>
      <c r="B1" s="20"/>
      <c r="C1" s="20"/>
      <c r="D1" s="20"/>
      <c r="E1" s="20"/>
      <c r="F1" s="12"/>
      <c r="G1" s="12"/>
    </row>
    <row r="2" spans="1:7" ht="13.5" customHeight="1" x14ac:dyDescent="0.25">
      <c r="A2" s="20"/>
      <c r="B2" s="20"/>
      <c r="C2" s="20"/>
      <c r="D2" s="20"/>
      <c r="E2" s="20"/>
      <c r="F2" s="12"/>
      <c r="G2" s="12"/>
    </row>
    <row r="3" spans="1:7" ht="13.5" customHeight="1" x14ac:dyDescent="0.25">
      <c r="A3" s="195"/>
      <c r="B3" s="195"/>
      <c r="C3" s="433" t="s">
        <v>200</v>
      </c>
      <c r="D3" s="195"/>
      <c r="E3" s="195"/>
      <c r="F3" s="12"/>
      <c r="G3" s="12"/>
    </row>
    <row r="4" spans="1:7" ht="13.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  <c r="F4" s="12"/>
      <c r="G4" s="12"/>
    </row>
    <row r="5" spans="1:7" ht="13.5" customHeight="1" x14ac:dyDescent="0.25">
      <c r="A5" s="51" t="s">
        <v>2</v>
      </c>
      <c r="B5" s="315">
        <v>3358.8110000000001</v>
      </c>
      <c r="C5" s="315">
        <v>4516.4949999999972</v>
      </c>
      <c r="D5" s="46">
        <v>0</v>
      </c>
      <c r="E5" s="181">
        <f t="shared" ref="E5:E10" si="0">SUM(B5:D5)</f>
        <v>7875.3059999999969</v>
      </c>
      <c r="F5" s="39"/>
      <c r="G5" s="12"/>
    </row>
    <row r="6" spans="1:7" ht="13.5" customHeight="1" x14ac:dyDescent="0.25">
      <c r="A6" s="51" t="s">
        <v>3</v>
      </c>
      <c r="B6" s="315">
        <v>3257.4960000000005</v>
      </c>
      <c r="C6" s="315">
        <v>3886.44</v>
      </c>
      <c r="D6" s="46">
        <v>0</v>
      </c>
      <c r="E6" s="181">
        <f t="shared" si="0"/>
        <v>7143.9360000000006</v>
      </c>
      <c r="F6" s="39"/>
      <c r="G6" s="12"/>
    </row>
    <row r="7" spans="1:7" ht="13.5" customHeight="1" x14ac:dyDescent="0.25">
      <c r="A7" s="51" t="s">
        <v>4</v>
      </c>
      <c r="B7" s="315">
        <v>3448.3409999999994</v>
      </c>
      <c r="C7" s="315">
        <v>4513.1990000000005</v>
      </c>
      <c r="D7" s="46">
        <v>0</v>
      </c>
      <c r="E7" s="181">
        <f t="shared" si="0"/>
        <v>7961.54</v>
      </c>
      <c r="F7" s="39"/>
      <c r="G7" s="12"/>
    </row>
    <row r="8" spans="1:7" ht="13.5" customHeight="1" x14ac:dyDescent="0.25">
      <c r="A8" s="51" t="s">
        <v>5</v>
      </c>
      <c r="B8" s="315">
        <v>3594.134</v>
      </c>
      <c r="C8" s="315">
        <v>5791.7650000000031</v>
      </c>
      <c r="D8" s="46">
        <v>0</v>
      </c>
      <c r="E8" s="181">
        <f t="shared" si="0"/>
        <v>9385.8990000000031</v>
      </c>
      <c r="F8" s="39"/>
      <c r="G8" s="12"/>
    </row>
    <row r="9" spans="1:7" ht="13.5" customHeight="1" x14ac:dyDescent="0.25">
      <c r="A9" s="51" t="s">
        <v>6</v>
      </c>
      <c r="B9" s="315">
        <v>3904.2519999999981</v>
      </c>
      <c r="C9" s="315">
        <v>5098.402</v>
      </c>
      <c r="D9" s="46">
        <v>0</v>
      </c>
      <c r="E9" s="181">
        <f t="shared" si="0"/>
        <v>9002.6539999999986</v>
      </c>
      <c r="F9" s="39"/>
      <c r="G9" s="12"/>
    </row>
    <row r="10" spans="1:7" ht="13.5" customHeight="1" x14ac:dyDescent="0.25">
      <c r="A10" s="51" t="s">
        <v>7</v>
      </c>
      <c r="B10" s="315">
        <v>3914.1079999999997</v>
      </c>
      <c r="C10" s="315">
        <v>4821.152</v>
      </c>
      <c r="D10" s="46">
        <v>0</v>
      </c>
      <c r="E10" s="181">
        <f t="shared" si="0"/>
        <v>8735.26</v>
      </c>
      <c r="F10" s="39"/>
      <c r="G10" s="12"/>
    </row>
    <row r="11" spans="1:7" ht="13.5" customHeight="1" x14ac:dyDescent="0.25">
      <c r="A11" s="51" t="s">
        <v>8</v>
      </c>
      <c r="B11" s="315">
        <v>4159.2869999999994</v>
      </c>
      <c r="C11" s="315">
        <v>5035.6970000000001</v>
      </c>
      <c r="D11" s="46">
        <v>0</v>
      </c>
      <c r="E11" s="181">
        <f t="shared" ref="E11:E16" si="1">SUM(B11:D11)</f>
        <v>9194.9840000000004</v>
      </c>
      <c r="F11" s="39"/>
      <c r="G11" s="12"/>
    </row>
    <row r="12" spans="1:7" ht="13.5" customHeight="1" x14ac:dyDescent="0.25">
      <c r="A12" s="51" t="s">
        <v>9</v>
      </c>
      <c r="B12" s="315">
        <v>3839.4380000000001</v>
      </c>
      <c r="C12" s="315">
        <v>4788.6320000000023</v>
      </c>
      <c r="D12" s="46">
        <v>0</v>
      </c>
      <c r="E12" s="181">
        <f t="shared" si="1"/>
        <v>8628.0700000000033</v>
      </c>
      <c r="F12" s="39"/>
      <c r="G12" s="12"/>
    </row>
    <row r="13" spans="1:7" ht="13.5" customHeight="1" x14ac:dyDescent="0.25">
      <c r="A13" s="51" t="s">
        <v>10</v>
      </c>
      <c r="B13" s="315">
        <v>3906.9799999999996</v>
      </c>
      <c r="C13" s="315">
        <v>4643.5420000000004</v>
      </c>
      <c r="D13" s="46">
        <v>0</v>
      </c>
      <c r="E13" s="181">
        <f t="shared" si="1"/>
        <v>8550.5220000000008</v>
      </c>
      <c r="F13" s="39"/>
      <c r="G13" s="12"/>
    </row>
    <row r="14" spans="1:7" ht="13.5" customHeight="1" x14ac:dyDescent="0.25">
      <c r="A14" s="51" t="s">
        <v>11</v>
      </c>
      <c r="B14" s="315">
        <v>3774.0599999999986</v>
      </c>
      <c r="C14" s="315">
        <v>5052.0819999999994</v>
      </c>
      <c r="D14" s="46">
        <v>0</v>
      </c>
      <c r="E14" s="181">
        <f t="shared" si="1"/>
        <v>8826.141999999998</v>
      </c>
      <c r="F14" s="39"/>
      <c r="G14" s="12"/>
    </row>
    <row r="15" spans="1:7" ht="13.5" customHeight="1" x14ac:dyDescent="0.25">
      <c r="A15" s="51" t="s">
        <v>12</v>
      </c>
      <c r="B15" s="315">
        <v>3301.1759999999995</v>
      </c>
      <c r="C15" s="315">
        <v>4555.4539999999997</v>
      </c>
      <c r="D15" s="46">
        <v>0</v>
      </c>
      <c r="E15" s="181">
        <f t="shared" si="1"/>
        <v>7856.6299999999992</v>
      </c>
      <c r="F15" s="39"/>
      <c r="G15" s="12"/>
    </row>
    <row r="16" spans="1:7" ht="13.5" customHeight="1" x14ac:dyDescent="0.25">
      <c r="A16" s="51" t="s">
        <v>13</v>
      </c>
      <c r="B16" s="315">
        <v>3522.0070000000001</v>
      </c>
      <c r="C16" s="315">
        <v>4478.9079999999967</v>
      </c>
      <c r="D16" s="46">
        <v>0</v>
      </c>
      <c r="E16" s="181">
        <f t="shared" si="1"/>
        <v>8000.9149999999972</v>
      </c>
      <c r="F16" s="39"/>
      <c r="G16" s="12"/>
    </row>
    <row r="17" spans="1:8" ht="13.5" customHeight="1" x14ac:dyDescent="0.25">
      <c r="A17" s="211" t="s">
        <v>15</v>
      </c>
      <c r="B17" s="314">
        <f>SUM(B5:B16)</f>
        <v>43980.089999999989</v>
      </c>
      <c r="C17" s="314">
        <f>SUM(C5:C16)</f>
        <v>57181.768000000004</v>
      </c>
      <c r="D17" s="314">
        <f>SUM(D5:D16)</f>
        <v>0</v>
      </c>
      <c r="E17" s="314">
        <f>SUM(E5:E16)</f>
        <v>101161.85800000001</v>
      </c>
      <c r="F17" s="39"/>
      <c r="G17" s="12"/>
    </row>
    <row r="18" spans="1:8" ht="13.5" customHeight="1" x14ac:dyDescent="0.25">
      <c r="A18" s="53"/>
      <c r="B18" s="53"/>
      <c r="C18" s="53"/>
      <c r="D18" s="53"/>
      <c r="E18" s="53"/>
      <c r="F18" s="39"/>
      <c r="G18" s="12"/>
    </row>
    <row r="19" spans="1:8" ht="13.5" customHeight="1" x14ac:dyDescent="0.25">
      <c r="A19" s="53"/>
      <c r="B19" s="53"/>
      <c r="C19" s="53"/>
      <c r="D19" s="53"/>
      <c r="E19" s="53"/>
      <c r="F19" s="39"/>
      <c r="G19" s="12"/>
    </row>
    <row r="20" spans="1:8" ht="13.5" customHeight="1" x14ac:dyDescent="0.25">
      <c r="A20" s="225"/>
      <c r="B20" s="225"/>
      <c r="C20" s="433" t="s">
        <v>201</v>
      </c>
      <c r="D20" s="225"/>
      <c r="E20" s="225"/>
      <c r="F20" s="39"/>
      <c r="G20" s="12"/>
    </row>
    <row r="21" spans="1:8" ht="13.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  <c r="F21" s="39"/>
      <c r="G21" s="12"/>
    </row>
    <row r="22" spans="1:8" ht="13.5" customHeight="1" x14ac:dyDescent="0.25">
      <c r="A22" s="51" t="s">
        <v>2</v>
      </c>
      <c r="B22" s="315">
        <v>616.87699999999995</v>
      </c>
      <c r="C22" s="315">
        <v>372.76900000000001</v>
      </c>
      <c r="D22" s="46">
        <v>0</v>
      </c>
      <c r="E22" s="181">
        <f>SUM(B22:D22)</f>
        <v>989.64599999999996</v>
      </c>
      <c r="F22" s="39"/>
      <c r="G22" s="187"/>
      <c r="H22" s="187"/>
    </row>
    <row r="23" spans="1:8" ht="13.5" customHeight="1" x14ac:dyDescent="0.25">
      <c r="A23" s="51" t="s">
        <v>3</v>
      </c>
      <c r="B23" s="315">
        <v>580.2879999999999</v>
      </c>
      <c r="C23" s="315">
        <v>403.70800000000003</v>
      </c>
      <c r="D23" s="46">
        <v>0</v>
      </c>
      <c r="E23" s="181">
        <f>SUM(B23:D23)</f>
        <v>983.99599999999987</v>
      </c>
      <c r="F23" s="39"/>
      <c r="G23" s="187"/>
      <c r="H23" s="187"/>
    </row>
    <row r="24" spans="1:8" ht="13.5" customHeight="1" x14ac:dyDescent="0.25">
      <c r="A24" s="51" t="s">
        <v>4</v>
      </c>
      <c r="B24" s="315">
        <v>646.38000000000011</v>
      </c>
      <c r="C24" s="315">
        <v>512.36699999999996</v>
      </c>
      <c r="D24" s="46">
        <v>0</v>
      </c>
      <c r="E24" s="181">
        <f>SUM(B24:D24)</f>
        <v>1158.7470000000001</v>
      </c>
      <c r="F24" s="39"/>
      <c r="G24" s="187"/>
      <c r="H24" s="187"/>
    </row>
    <row r="25" spans="1:8" ht="13.5" customHeight="1" x14ac:dyDescent="0.25">
      <c r="A25" s="51" t="s">
        <v>5</v>
      </c>
      <c r="B25" s="315">
        <v>675.82500000000005</v>
      </c>
      <c r="C25" s="315">
        <v>593.36</v>
      </c>
      <c r="D25" s="46">
        <v>0</v>
      </c>
      <c r="E25" s="181">
        <f t="shared" ref="E25:E33" si="2">SUM(B25:D25)</f>
        <v>1269.1849999999999</v>
      </c>
      <c r="F25" s="39"/>
      <c r="G25" s="187"/>
      <c r="H25" s="187"/>
    </row>
    <row r="26" spans="1:8" ht="13.5" customHeight="1" x14ac:dyDescent="0.25">
      <c r="A26" s="51" t="s">
        <v>6</v>
      </c>
      <c r="B26" s="315">
        <v>708.76900000000001</v>
      </c>
      <c r="C26" s="315">
        <v>677.96</v>
      </c>
      <c r="D26" s="46">
        <v>0</v>
      </c>
      <c r="E26" s="181">
        <f t="shared" si="2"/>
        <v>1386.729</v>
      </c>
      <c r="F26" s="39"/>
      <c r="G26" s="187"/>
      <c r="H26" s="187"/>
    </row>
    <row r="27" spans="1:8" ht="13.5" customHeight="1" x14ac:dyDescent="0.25">
      <c r="A27" s="51" t="s">
        <v>7</v>
      </c>
      <c r="B27" s="315">
        <v>727.00399999999991</v>
      </c>
      <c r="C27" s="315">
        <v>732.9899999999999</v>
      </c>
      <c r="D27" s="46">
        <v>0</v>
      </c>
      <c r="E27" s="181">
        <f t="shared" si="2"/>
        <v>1459.9939999999997</v>
      </c>
      <c r="F27" s="39"/>
      <c r="G27" s="187"/>
      <c r="H27" s="187"/>
    </row>
    <row r="28" spans="1:8" ht="13.5" customHeight="1" x14ac:dyDescent="0.25">
      <c r="A28" s="51" t="s">
        <v>8</v>
      </c>
      <c r="B28" s="315">
        <v>752.62799999999993</v>
      </c>
      <c r="C28" s="315">
        <v>795.86799999999994</v>
      </c>
      <c r="D28" s="46">
        <v>0</v>
      </c>
      <c r="E28" s="181">
        <f t="shared" si="2"/>
        <v>1548.4959999999999</v>
      </c>
      <c r="F28" s="39"/>
      <c r="G28" s="187"/>
      <c r="H28" s="187"/>
    </row>
    <row r="29" spans="1:8" ht="13.5" customHeight="1" x14ac:dyDescent="0.25">
      <c r="A29" s="51" t="s">
        <v>9</v>
      </c>
      <c r="B29" s="315">
        <v>686.04199999999992</v>
      </c>
      <c r="C29" s="315">
        <v>659.25800000000004</v>
      </c>
      <c r="D29" s="46">
        <v>0</v>
      </c>
      <c r="E29" s="181">
        <f t="shared" si="2"/>
        <v>1345.3</v>
      </c>
      <c r="F29" s="39"/>
      <c r="G29" s="187"/>
      <c r="H29" s="187"/>
    </row>
    <row r="30" spans="1:8" ht="13.5" customHeight="1" x14ac:dyDescent="0.25">
      <c r="A30" s="51" t="s">
        <v>10</v>
      </c>
      <c r="B30" s="315">
        <v>728.91599999999994</v>
      </c>
      <c r="C30" s="315">
        <v>793.05799999999988</v>
      </c>
      <c r="D30" s="46">
        <v>0</v>
      </c>
      <c r="E30" s="181">
        <f t="shared" si="2"/>
        <v>1521.9739999999997</v>
      </c>
      <c r="F30" s="39"/>
      <c r="G30" s="187"/>
      <c r="H30" s="187"/>
    </row>
    <row r="31" spans="1:8" ht="13.5" customHeight="1" x14ac:dyDescent="0.25">
      <c r="A31" s="51" t="s">
        <v>11</v>
      </c>
      <c r="B31" s="315">
        <v>701.65900000000011</v>
      </c>
      <c r="C31" s="315">
        <v>651.44799999999998</v>
      </c>
      <c r="D31" s="46">
        <v>0</v>
      </c>
      <c r="E31" s="181">
        <f t="shared" si="2"/>
        <v>1353.107</v>
      </c>
      <c r="F31" s="39"/>
    </row>
    <row r="32" spans="1:8" ht="13.5" customHeight="1" x14ac:dyDescent="0.25">
      <c r="A32" s="51" t="s">
        <v>12</v>
      </c>
      <c r="B32" s="315">
        <v>602.50600000000009</v>
      </c>
      <c r="C32" s="315">
        <v>458.03499999999997</v>
      </c>
      <c r="D32" s="46">
        <v>0</v>
      </c>
      <c r="E32" s="181">
        <f t="shared" si="2"/>
        <v>1060.5410000000002</v>
      </c>
      <c r="F32" s="39"/>
      <c r="G32" s="187"/>
      <c r="H32" s="187"/>
    </row>
    <row r="33" spans="1:8" ht="13.5" customHeight="1" x14ac:dyDescent="0.25">
      <c r="A33" s="51" t="s">
        <v>13</v>
      </c>
      <c r="B33" s="315">
        <v>666.42300000000012</v>
      </c>
      <c r="C33" s="315">
        <v>391.48699999999997</v>
      </c>
      <c r="D33" s="46">
        <v>0</v>
      </c>
      <c r="E33" s="181">
        <f t="shared" si="2"/>
        <v>1057.9100000000001</v>
      </c>
      <c r="F33" s="39"/>
      <c r="G33" s="187"/>
      <c r="H33" s="187"/>
    </row>
    <row r="34" spans="1:8" ht="13.5" customHeight="1" x14ac:dyDescent="0.25">
      <c r="A34" s="211" t="s">
        <v>15</v>
      </c>
      <c r="B34" s="314">
        <f>SUM(B22:B33)</f>
        <v>8093.3170000000009</v>
      </c>
      <c r="C34" s="314">
        <f>SUM(C22:C33)</f>
        <v>7042.308</v>
      </c>
      <c r="D34" s="314">
        <f>SUM(D22:D33)</f>
        <v>0</v>
      </c>
      <c r="E34" s="314">
        <f>SUM(E22:E33)</f>
        <v>15135.625</v>
      </c>
      <c r="F34" s="39"/>
      <c r="G34" s="12"/>
    </row>
    <row r="35" spans="1:8" ht="13.5" customHeight="1" x14ac:dyDescent="0.25">
      <c r="A35" s="79"/>
      <c r="B35" s="80"/>
      <c r="C35" s="81"/>
      <c r="D35" s="39"/>
      <c r="E35" s="39"/>
      <c r="F35" s="39"/>
      <c r="G35" s="12"/>
    </row>
    <row r="36" spans="1:8" ht="13.5" customHeight="1" x14ac:dyDescent="0.25">
      <c r="A36" s="82" t="s">
        <v>17</v>
      </c>
      <c r="B36" s="12"/>
      <c r="C36" s="12"/>
      <c r="D36" s="12"/>
      <c r="E36" s="12"/>
      <c r="F36" s="12"/>
      <c r="G36" s="12"/>
    </row>
    <row r="37" spans="1:8" ht="13.5" customHeight="1" x14ac:dyDescent="0.25">
      <c r="A37" s="83" t="s">
        <v>20</v>
      </c>
      <c r="B37" s="12"/>
      <c r="C37" s="12"/>
      <c r="D37" s="12"/>
      <c r="E37" s="12"/>
      <c r="F37" s="12"/>
      <c r="G37" s="12"/>
    </row>
    <row r="38" spans="1:8" ht="13.5" customHeight="1" x14ac:dyDescent="0.25">
      <c r="A38" s="83" t="s">
        <v>21</v>
      </c>
      <c r="B38" s="12"/>
      <c r="C38" s="12"/>
      <c r="D38" s="12"/>
      <c r="E38" s="12"/>
      <c r="F38" s="12"/>
      <c r="G38" s="12"/>
    </row>
    <row r="39" spans="1:8" ht="13.5" customHeight="1" x14ac:dyDescent="0.25">
      <c r="A39" s="83"/>
      <c r="B39" s="12"/>
      <c r="C39" s="12"/>
      <c r="D39" s="12"/>
      <c r="E39" s="12"/>
      <c r="F39" s="12"/>
      <c r="G39" s="12"/>
    </row>
    <row r="40" spans="1:8" ht="13.5" customHeight="1" x14ac:dyDescent="0.25">
      <c r="A40" s="84"/>
      <c r="B40" s="12"/>
      <c r="C40" s="12"/>
      <c r="D40" s="12"/>
      <c r="E40" s="12"/>
      <c r="F40" s="12"/>
      <c r="G40" s="12"/>
    </row>
    <row r="41" spans="1:8" x14ac:dyDescent="0.25">
      <c r="A41" s="12"/>
      <c r="B41" s="12"/>
      <c r="C41" s="12"/>
      <c r="D41" s="12"/>
      <c r="E41" s="12"/>
      <c r="F41" s="12"/>
      <c r="G41" s="12"/>
    </row>
    <row r="42" spans="1:8" x14ac:dyDescent="0.25">
      <c r="A42" s="12"/>
      <c r="B42" s="12"/>
      <c r="C42" s="12"/>
      <c r="D42" s="12"/>
      <c r="E42" s="12"/>
      <c r="F42" s="12"/>
      <c r="G42" s="12"/>
    </row>
  </sheetData>
  <phoneticPr fontId="0" type="noConversion"/>
  <printOptions horizontalCentered="1"/>
  <pageMargins left="1.1811023622047245" right="1.1811023622047245" top="1.1811023622047245" bottom="0.19685039370078741" header="0" footer="0"/>
  <pageSetup orientation="portrait" horizontalDpi="1200" verticalDpi="1200" r:id="rId1"/>
  <headerFooter alignWithMargins="0">
    <oddFooter>&amp;C42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5"/>
  <dimension ref="A1:F42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6" ht="13.5" customHeight="1" x14ac:dyDescent="0.25">
      <c r="A1" s="65" t="s">
        <v>490</v>
      </c>
      <c r="B1" s="20"/>
      <c r="C1" s="20"/>
      <c r="D1" s="20"/>
      <c r="E1" s="20"/>
      <c r="F1" s="12"/>
    </row>
    <row r="2" spans="1:6" ht="13.5" customHeight="1" x14ac:dyDescent="0.25">
      <c r="A2" s="20"/>
      <c r="B2" s="20"/>
      <c r="C2" s="20"/>
      <c r="D2" s="20"/>
      <c r="E2" s="20"/>
      <c r="F2" s="12"/>
    </row>
    <row r="3" spans="1:6" ht="13.5" customHeight="1" x14ac:dyDescent="0.25">
      <c r="A3" s="432"/>
      <c r="B3" s="432"/>
      <c r="C3" s="433" t="s">
        <v>395</v>
      </c>
      <c r="D3" s="432"/>
      <c r="E3" s="432"/>
      <c r="F3" s="12"/>
    </row>
    <row r="4" spans="1:6" ht="13.5" customHeight="1" x14ac:dyDescent="0.25">
      <c r="A4" s="209" t="s">
        <v>0</v>
      </c>
      <c r="B4" s="210" t="s">
        <v>323</v>
      </c>
      <c r="C4" s="210" t="s">
        <v>14</v>
      </c>
      <c r="D4" s="210" t="s">
        <v>16</v>
      </c>
      <c r="E4" s="210" t="s">
        <v>15</v>
      </c>
      <c r="F4" s="12"/>
    </row>
    <row r="5" spans="1:6" ht="13.5" customHeight="1" x14ac:dyDescent="0.25">
      <c r="A5" s="51" t="s">
        <v>2</v>
      </c>
      <c r="B5" s="315">
        <v>83.440000000000012</v>
      </c>
      <c r="C5" s="315">
        <v>376.87600000000009</v>
      </c>
      <c r="D5" s="46">
        <v>0</v>
      </c>
      <c r="E5" s="181">
        <f>SUM(B5:D5)</f>
        <v>460.31600000000009</v>
      </c>
      <c r="F5" s="39"/>
    </row>
    <row r="6" spans="1:6" ht="13.5" customHeight="1" x14ac:dyDescent="0.25">
      <c r="A6" s="51" t="s">
        <v>3</v>
      </c>
      <c r="B6" s="315">
        <v>87.62</v>
      </c>
      <c r="C6" s="315">
        <v>449.7999999999999</v>
      </c>
      <c r="D6" s="46">
        <v>0</v>
      </c>
      <c r="E6" s="181">
        <f t="shared" ref="E6:E16" si="0">SUM(B6:D6)</f>
        <v>537.41999999999985</v>
      </c>
      <c r="F6" s="39"/>
    </row>
    <row r="7" spans="1:6" ht="13.5" customHeight="1" x14ac:dyDescent="0.25">
      <c r="A7" s="51" t="s">
        <v>4</v>
      </c>
      <c r="B7" s="315">
        <v>108.64</v>
      </c>
      <c r="C7" s="315">
        <v>543.654</v>
      </c>
      <c r="D7" s="46">
        <v>0</v>
      </c>
      <c r="E7" s="181">
        <f t="shared" si="0"/>
        <v>652.29399999999998</v>
      </c>
      <c r="F7" s="39"/>
    </row>
    <row r="8" spans="1:6" ht="13.5" customHeight="1" x14ac:dyDescent="0.25">
      <c r="A8" s="51" t="s">
        <v>5</v>
      </c>
      <c r="B8" s="315">
        <v>106.55</v>
      </c>
      <c r="C8" s="315">
        <v>554.28100000000006</v>
      </c>
      <c r="D8" s="46">
        <v>0</v>
      </c>
      <c r="E8" s="181">
        <f t="shared" si="0"/>
        <v>660.83100000000002</v>
      </c>
      <c r="F8" s="39"/>
    </row>
    <row r="9" spans="1:6" ht="13.5" customHeight="1" x14ac:dyDescent="0.25">
      <c r="A9" s="51" t="s">
        <v>6</v>
      </c>
      <c r="B9" s="315">
        <v>107.82</v>
      </c>
      <c r="C9" s="315">
        <v>765.9609999999999</v>
      </c>
      <c r="D9" s="46">
        <v>0</v>
      </c>
      <c r="E9" s="181">
        <f t="shared" si="0"/>
        <v>873.78099999999995</v>
      </c>
      <c r="F9" s="39"/>
    </row>
    <row r="10" spans="1:6" ht="13.5" customHeight="1" x14ac:dyDescent="0.25">
      <c r="A10" s="51" t="s">
        <v>7</v>
      </c>
      <c r="B10" s="315">
        <v>117.57000000000001</v>
      </c>
      <c r="C10" s="315">
        <v>724.17599999999982</v>
      </c>
      <c r="D10" s="46">
        <v>0</v>
      </c>
      <c r="E10" s="181">
        <f t="shared" si="0"/>
        <v>841.74599999999987</v>
      </c>
      <c r="F10" s="39"/>
    </row>
    <row r="11" spans="1:6" ht="13.5" customHeight="1" x14ac:dyDescent="0.25">
      <c r="A11" s="51" t="s">
        <v>8</v>
      </c>
      <c r="B11" s="315">
        <v>112.35</v>
      </c>
      <c r="C11" s="315">
        <v>836.98100000000022</v>
      </c>
      <c r="D11" s="46">
        <v>0</v>
      </c>
      <c r="E11" s="181">
        <f t="shared" si="0"/>
        <v>949.33100000000024</v>
      </c>
      <c r="F11" s="39"/>
    </row>
    <row r="12" spans="1:6" ht="13.5" customHeight="1" x14ac:dyDescent="0.25">
      <c r="A12" s="51" t="s">
        <v>9</v>
      </c>
      <c r="B12" s="315">
        <v>109.99</v>
      </c>
      <c r="C12" s="315">
        <v>654.85699999999997</v>
      </c>
      <c r="D12" s="46">
        <v>0</v>
      </c>
      <c r="E12" s="181">
        <f t="shared" si="0"/>
        <v>764.84699999999998</v>
      </c>
      <c r="F12" s="39"/>
    </row>
    <row r="13" spans="1:6" ht="13.5" customHeight="1" x14ac:dyDescent="0.25">
      <c r="A13" s="51" t="s">
        <v>10</v>
      </c>
      <c r="B13" s="315">
        <v>114.36</v>
      </c>
      <c r="C13" s="315">
        <v>825.05899999999997</v>
      </c>
      <c r="D13" s="46">
        <v>0</v>
      </c>
      <c r="E13" s="181">
        <f t="shared" si="0"/>
        <v>939.41899999999998</v>
      </c>
      <c r="F13" s="39"/>
    </row>
    <row r="14" spans="1:6" ht="13.5" customHeight="1" x14ac:dyDescent="0.25">
      <c r="A14" s="51" t="s">
        <v>11</v>
      </c>
      <c r="B14" s="315">
        <v>116.05</v>
      </c>
      <c r="C14" s="315">
        <v>555.37200000000007</v>
      </c>
      <c r="D14" s="46">
        <v>0</v>
      </c>
      <c r="E14" s="181">
        <f t="shared" si="0"/>
        <v>671.42200000000003</v>
      </c>
      <c r="F14" s="39"/>
    </row>
    <row r="15" spans="1:6" ht="13.5" customHeight="1" x14ac:dyDescent="0.25">
      <c r="A15" s="51" t="s">
        <v>12</v>
      </c>
      <c r="B15" s="315">
        <v>108.92</v>
      </c>
      <c r="C15" s="315">
        <v>499.93700000000001</v>
      </c>
      <c r="D15" s="46">
        <v>0</v>
      </c>
      <c r="E15" s="181">
        <f t="shared" si="0"/>
        <v>608.85699999999997</v>
      </c>
      <c r="F15" s="39"/>
    </row>
    <row r="16" spans="1:6" ht="13.5" customHeight="1" x14ac:dyDescent="0.25">
      <c r="A16" s="51" t="s">
        <v>13</v>
      </c>
      <c r="B16" s="315">
        <v>104.85</v>
      </c>
      <c r="C16" s="315">
        <v>506.90800000000002</v>
      </c>
      <c r="D16" s="46">
        <v>0</v>
      </c>
      <c r="E16" s="181">
        <f t="shared" si="0"/>
        <v>611.75800000000004</v>
      </c>
      <c r="F16" s="39"/>
    </row>
    <row r="17" spans="1:6" ht="13.5" customHeight="1" x14ac:dyDescent="0.25">
      <c r="A17" s="211" t="s">
        <v>15</v>
      </c>
      <c r="B17" s="314">
        <f>SUM(B5:B16)</f>
        <v>1278.1600000000001</v>
      </c>
      <c r="C17" s="314">
        <f>SUM(C5:C16)</f>
        <v>7293.8620000000001</v>
      </c>
      <c r="D17" s="314">
        <f>SUM(D5:D16)</f>
        <v>0</v>
      </c>
      <c r="E17" s="314">
        <f>SUM(E5:E16)</f>
        <v>8572.021999999999</v>
      </c>
      <c r="F17" s="39"/>
    </row>
    <row r="18" spans="1:6" ht="13.5" customHeight="1" x14ac:dyDescent="0.25">
      <c r="A18" s="53"/>
      <c r="B18" s="53"/>
      <c r="C18" s="53"/>
      <c r="D18" s="53"/>
      <c r="E18" s="53"/>
      <c r="F18" s="39"/>
    </row>
    <row r="19" spans="1:6" ht="13.5" customHeight="1" x14ac:dyDescent="0.25">
      <c r="A19" s="53"/>
      <c r="B19" s="53"/>
      <c r="C19" s="53"/>
      <c r="D19" s="53"/>
      <c r="E19" s="53"/>
      <c r="F19" s="39"/>
    </row>
    <row r="20" spans="1:6" ht="13.5" customHeight="1" x14ac:dyDescent="0.25">
      <c r="A20" s="434"/>
      <c r="B20" s="432"/>
      <c r="C20" s="225" t="s">
        <v>35</v>
      </c>
      <c r="D20" s="434"/>
      <c r="E20" s="434"/>
      <c r="F20" s="39"/>
    </row>
    <row r="21" spans="1:6" ht="13.5" customHeight="1" x14ac:dyDescent="0.25">
      <c r="A21" s="209" t="s">
        <v>0</v>
      </c>
      <c r="B21" s="210" t="s">
        <v>323</v>
      </c>
      <c r="C21" s="210" t="s">
        <v>14</v>
      </c>
      <c r="D21" s="210" t="s">
        <v>16</v>
      </c>
      <c r="E21" s="210" t="s">
        <v>15</v>
      </c>
      <c r="F21" s="39"/>
    </row>
    <row r="22" spans="1:6" ht="13.5" customHeight="1" x14ac:dyDescent="0.25">
      <c r="A22" s="51" t="s">
        <v>2</v>
      </c>
      <c r="B22" s="72">
        <v>18732.747000000003</v>
      </c>
      <c r="C22" s="46">
        <v>8619.0309999999863</v>
      </c>
      <c r="D22" s="46">
        <v>0</v>
      </c>
      <c r="E22" s="180">
        <f>+B22+C22+D22</f>
        <v>27351.777999999991</v>
      </c>
      <c r="F22" s="39"/>
    </row>
    <row r="23" spans="1:6" ht="13.5" customHeight="1" x14ac:dyDescent="0.25">
      <c r="A23" s="51" t="s">
        <v>3</v>
      </c>
      <c r="B23" s="46">
        <v>15959.971</v>
      </c>
      <c r="C23" s="46">
        <v>7772.0959999999923</v>
      </c>
      <c r="D23" s="46">
        <v>0</v>
      </c>
      <c r="E23" s="180">
        <f t="shared" ref="E23:E33" si="1">+B23+C23+D23</f>
        <v>23732.066999999992</v>
      </c>
      <c r="F23" s="39"/>
    </row>
    <row r="24" spans="1:6" ht="13.5" customHeight="1" x14ac:dyDescent="0.25">
      <c r="A24" s="51" t="s">
        <v>4</v>
      </c>
      <c r="B24" s="46">
        <v>21759.789999999997</v>
      </c>
      <c r="C24" s="46">
        <v>9946.7310000000143</v>
      </c>
      <c r="D24" s="46">
        <v>0</v>
      </c>
      <c r="E24" s="180">
        <f t="shared" si="1"/>
        <v>31706.521000000012</v>
      </c>
      <c r="F24" s="39"/>
    </row>
    <row r="25" spans="1:6" ht="13.5" customHeight="1" x14ac:dyDescent="0.25">
      <c r="A25" s="51" t="s">
        <v>5</v>
      </c>
      <c r="B25" s="46">
        <v>25700.371000000003</v>
      </c>
      <c r="C25" s="46">
        <v>14141.753000000001</v>
      </c>
      <c r="D25" s="46">
        <v>0</v>
      </c>
      <c r="E25" s="180">
        <f t="shared" si="1"/>
        <v>39842.124000000003</v>
      </c>
      <c r="F25" s="39"/>
    </row>
    <row r="26" spans="1:6" ht="13.5" customHeight="1" x14ac:dyDescent="0.25">
      <c r="A26" s="51" t="s">
        <v>6</v>
      </c>
      <c r="B26" s="46">
        <v>32562.259000000002</v>
      </c>
      <c r="C26" s="46">
        <v>12466.059999999981</v>
      </c>
      <c r="D26" s="46">
        <v>0</v>
      </c>
      <c r="E26" s="180">
        <f t="shared" si="1"/>
        <v>45028.318999999981</v>
      </c>
      <c r="F26" s="39"/>
    </row>
    <row r="27" spans="1:6" ht="13.5" customHeight="1" x14ac:dyDescent="0.25">
      <c r="A27" s="51" t="s">
        <v>7</v>
      </c>
      <c r="B27" s="46">
        <v>39552.64999999998</v>
      </c>
      <c r="C27" s="46">
        <v>14480.767999999995</v>
      </c>
      <c r="D27" s="46">
        <v>0</v>
      </c>
      <c r="E27" s="180">
        <f t="shared" si="1"/>
        <v>54033.417999999976</v>
      </c>
      <c r="F27" s="39"/>
    </row>
    <row r="28" spans="1:6" ht="13.5" customHeight="1" x14ac:dyDescent="0.25">
      <c r="A28" s="51" t="s">
        <v>8</v>
      </c>
      <c r="B28" s="46">
        <v>40119.042999999983</v>
      </c>
      <c r="C28" s="46">
        <v>16624.077999999998</v>
      </c>
      <c r="D28" s="46">
        <v>0</v>
      </c>
      <c r="E28" s="180">
        <f t="shared" si="1"/>
        <v>56743.120999999985</v>
      </c>
      <c r="F28" s="39"/>
    </row>
    <row r="29" spans="1:6" ht="13.5" customHeight="1" x14ac:dyDescent="0.25">
      <c r="A29" s="51" t="s">
        <v>9</v>
      </c>
      <c r="B29" s="46">
        <v>30137.056999999997</v>
      </c>
      <c r="C29" s="46">
        <v>13857.830000000004</v>
      </c>
      <c r="D29" s="46">
        <v>0</v>
      </c>
      <c r="E29" s="180">
        <f t="shared" si="1"/>
        <v>43994.887000000002</v>
      </c>
      <c r="F29" s="39"/>
    </row>
    <row r="30" spans="1:6" ht="13.5" customHeight="1" x14ac:dyDescent="0.25">
      <c r="A30" s="51" t="s">
        <v>10</v>
      </c>
      <c r="B30" s="46">
        <v>37055.794999999998</v>
      </c>
      <c r="C30" s="46">
        <v>15537.883999999996</v>
      </c>
      <c r="D30" s="46">
        <v>0</v>
      </c>
      <c r="E30" s="180">
        <f t="shared" si="1"/>
        <v>52593.678999999996</v>
      </c>
      <c r="F30" s="39"/>
    </row>
    <row r="31" spans="1:6" ht="13.5" customHeight="1" x14ac:dyDescent="0.25">
      <c r="A31" s="51" t="s">
        <v>11</v>
      </c>
      <c r="B31" s="46">
        <v>25703.554</v>
      </c>
      <c r="C31" s="46">
        <v>12374.767999999996</v>
      </c>
      <c r="D31" s="46">
        <v>0</v>
      </c>
      <c r="E31" s="180">
        <f t="shared" si="1"/>
        <v>38078.322</v>
      </c>
      <c r="F31" s="39"/>
    </row>
    <row r="32" spans="1:6" ht="13.5" customHeight="1" x14ac:dyDescent="0.25">
      <c r="A32" s="51" t="s">
        <v>12</v>
      </c>
      <c r="B32" s="46">
        <v>21880.593999999994</v>
      </c>
      <c r="C32" s="46">
        <v>10261.816999999999</v>
      </c>
      <c r="D32" s="46">
        <v>0</v>
      </c>
      <c r="E32" s="180">
        <f t="shared" si="1"/>
        <v>32142.410999999993</v>
      </c>
      <c r="F32" s="39"/>
    </row>
    <row r="33" spans="1:6" ht="13.5" customHeight="1" x14ac:dyDescent="0.25">
      <c r="A33" s="51" t="s">
        <v>13</v>
      </c>
      <c r="B33" s="46">
        <v>22599.614999999991</v>
      </c>
      <c r="C33" s="46">
        <v>9450.0879999999979</v>
      </c>
      <c r="D33" s="46">
        <v>0</v>
      </c>
      <c r="E33" s="180">
        <f t="shared" si="1"/>
        <v>32049.702999999987</v>
      </c>
      <c r="F33" s="39"/>
    </row>
    <row r="34" spans="1:6" ht="13.5" customHeight="1" x14ac:dyDescent="0.25">
      <c r="A34" s="211" t="s">
        <v>15</v>
      </c>
      <c r="B34" s="181">
        <f>+SUM(B22:B33)</f>
        <v>331763.44599999994</v>
      </c>
      <c r="C34" s="181">
        <f>+SUM(C22:C33)</f>
        <v>145532.90399999995</v>
      </c>
      <c r="D34" s="181">
        <f>+SUM(D22:D33)</f>
        <v>0</v>
      </c>
      <c r="E34" s="181">
        <f>+SUM(E22:E33)</f>
        <v>477296.34999999986</v>
      </c>
      <c r="F34" s="39"/>
    </row>
    <row r="35" spans="1:6" ht="13.5" customHeight="1" x14ac:dyDescent="0.25">
      <c r="A35" s="79"/>
      <c r="B35" s="80"/>
      <c r="C35" s="81"/>
      <c r="D35" s="39"/>
      <c r="E35" s="39"/>
      <c r="F35" s="39"/>
    </row>
    <row r="36" spans="1:6" ht="13.5" customHeight="1" x14ac:dyDescent="0.25">
      <c r="A36" s="82" t="s">
        <v>17</v>
      </c>
      <c r="B36" s="12"/>
      <c r="C36" s="12"/>
      <c r="D36" s="12"/>
      <c r="E36" s="12"/>
      <c r="F36" s="12"/>
    </row>
    <row r="37" spans="1:6" ht="13.5" customHeight="1" x14ac:dyDescent="0.25">
      <c r="A37" s="83" t="s">
        <v>20</v>
      </c>
      <c r="B37" s="12"/>
      <c r="C37" s="12"/>
      <c r="D37" s="12"/>
      <c r="E37" s="12"/>
      <c r="F37" s="12"/>
    </row>
    <row r="38" spans="1:6" ht="13.5" customHeight="1" x14ac:dyDescent="0.25">
      <c r="A38" s="83" t="s">
        <v>21</v>
      </c>
      <c r="B38" s="12"/>
      <c r="C38" s="12"/>
      <c r="D38" s="12"/>
      <c r="E38" s="12"/>
      <c r="F38" s="12"/>
    </row>
    <row r="39" spans="1:6" ht="13.5" customHeight="1" x14ac:dyDescent="0.25">
      <c r="A39" s="83"/>
      <c r="B39" s="12"/>
      <c r="C39" s="12"/>
      <c r="D39" s="12"/>
      <c r="E39" s="12"/>
      <c r="F39" s="12"/>
    </row>
    <row r="40" spans="1:6" ht="13.5" customHeight="1" x14ac:dyDescent="0.25">
      <c r="A40" s="84"/>
      <c r="B40" s="12"/>
      <c r="C40" s="12"/>
      <c r="D40" s="12"/>
      <c r="E40" s="12"/>
      <c r="F40" s="12"/>
    </row>
    <row r="41" spans="1:6" x14ac:dyDescent="0.25">
      <c r="A41" s="12"/>
      <c r="B41" s="12"/>
      <c r="C41" s="12"/>
      <c r="D41" s="12"/>
      <c r="E41" s="12"/>
      <c r="F41" s="12"/>
    </row>
    <row r="42" spans="1:6" x14ac:dyDescent="0.25">
      <c r="A42" s="12"/>
      <c r="B42" s="12"/>
      <c r="C42" s="12"/>
      <c r="D42" s="12"/>
      <c r="E42" s="12"/>
      <c r="F42" s="12"/>
    </row>
  </sheetData>
  <phoneticPr fontId="12" type="noConversion"/>
  <pageMargins left="0.75" right="0.75" top="1" bottom="1" header="0" footer="0"/>
  <pageSetup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56"/>
  <dimension ref="A1:I26"/>
  <sheetViews>
    <sheetView zoomScaleNormal="100" workbookViewId="0">
      <selection activeCell="A77" sqref="A77"/>
    </sheetView>
  </sheetViews>
  <sheetFormatPr baseColWidth="10" defaultColWidth="11.42578125" defaultRowHeight="13.5" x14ac:dyDescent="0.25"/>
  <cols>
    <col min="1" max="1" width="19.42578125" style="8" customWidth="1"/>
    <col min="2" max="2" width="13.85546875" style="8" customWidth="1"/>
    <col min="3" max="3" width="15.42578125" style="8" customWidth="1"/>
    <col min="4" max="4" width="16.28515625" style="8" customWidth="1"/>
    <col min="5" max="5" width="19.5703125" style="8" customWidth="1"/>
    <col min="6" max="16384" width="11.42578125" style="8"/>
  </cols>
  <sheetData>
    <row r="1" spans="1:6" ht="13.5" customHeight="1" x14ac:dyDescent="0.25">
      <c r="A1" s="65" t="s">
        <v>489</v>
      </c>
      <c r="B1" s="20"/>
      <c r="C1" s="20"/>
      <c r="D1" s="20"/>
      <c r="E1" s="20"/>
      <c r="F1" s="12"/>
    </row>
    <row r="2" spans="1:6" ht="13.5" customHeight="1" x14ac:dyDescent="0.25">
      <c r="A2" s="20"/>
      <c r="B2" s="20"/>
      <c r="C2" s="20"/>
      <c r="D2" s="20"/>
      <c r="E2" s="20"/>
      <c r="F2" s="12"/>
    </row>
    <row r="3" spans="1:6" ht="13.5" customHeight="1" x14ac:dyDescent="0.25">
      <c r="A3" s="53"/>
      <c r="B3" s="53"/>
      <c r="C3" s="53"/>
      <c r="D3" s="53"/>
      <c r="E3" s="53"/>
      <c r="F3" s="39"/>
    </row>
    <row r="4" spans="1:6" ht="13.5" customHeight="1" x14ac:dyDescent="0.25">
      <c r="A4" s="434"/>
      <c r="B4" s="432"/>
      <c r="C4" s="225" t="s">
        <v>396</v>
      </c>
      <c r="D4" s="434"/>
      <c r="E4" s="434"/>
      <c r="F4" s="39"/>
    </row>
    <row r="5" spans="1:6" ht="13.5" customHeight="1" x14ac:dyDescent="0.25">
      <c r="A5" s="209" t="s">
        <v>0</v>
      </c>
      <c r="B5" s="210" t="s">
        <v>323</v>
      </c>
      <c r="C5" s="210" t="s">
        <v>14</v>
      </c>
      <c r="D5" s="210" t="s">
        <v>16</v>
      </c>
      <c r="E5" s="210" t="s">
        <v>15</v>
      </c>
      <c r="F5" s="39"/>
    </row>
    <row r="6" spans="1:6" ht="13.5" customHeight="1" x14ac:dyDescent="0.25">
      <c r="A6" s="51" t="s">
        <v>2</v>
      </c>
      <c r="B6" s="72">
        <v>57249.942999999941</v>
      </c>
      <c r="C6" s="72">
        <v>38417.29700000002</v>
      </c>
      <c r="D6" s="72">
        <f>'42_2'!D22+'42_2'!D5+'42_1'!D22+'42_1'!D5+'41'!D22+'41'!D5+'40'!D22+'40'!D5+'39'!D22+'39'!D5+'37'!D22+'37'!D5+'38'!D22+'38'!D5+'36'!D22+'36'!D5</f>
        <v>0</v>
      </c>
      <c r="E6" s="180">
        <f>+B6+C6+D6</f>
        <v>95667.239999999962</v>
      </c>
      <c r="F6" s="39"/>
    </row>
    <row r="7" spans="1:6" ht="13.5" customHeight="1" x14ac:dyDescent="0.25">
      <c r="A7" s="51" t="s">
        <v>3</v>
      </c>
      <c r="B7" s="72">
        <v>52229.83499999997</v>
      </c>
      <c r="C7" s="72">
        <v>44417.968999999903</v>
      </c>
      <c r="D7" s="72">
        <f>'42_2'!D23+'42_2'!D6+'42_1'!D23+'42_1'!D6+'41'!D23+'41'!D6+'40'!D23+'40'!D6+'39'!D23+'39'!D6+'37'!D23+'37'!D6+'38'!D23+'38'!D6+'36'!D23+'36'!D6</f>
        <v>0</v>
      </c>
      <c r="E7" s="180">
        <f t="shared" ref="E7:E17" si="0">+B7+C7+D7</f>
        <v>96647.803999999873</v>
      </c>
      <c r="F7" s="39"/>
    </row>
    <row r="8" spans="1:6" ht="13.5" customHeight="1" x14ac:dyDescent="0.25">
      <c r="A8" s="51" t="s">
        <v>4</v>
      </c>
      <c r="B8" s="72">
        <v>62608.305999999982</v>
      </c>
      <c r="C8" s="72">
        <v>53835.126999999986</v>
      </c>
      <c r="D8" s="72">
        <f>'42_2'!D24+'42_2'!D7+'42_1'!D24+'42_1'!D7+'41'!D24+'41'!D7+'40'!D24+'40'!D7+'39'!D24+'39'!D7+'37'!D24+'37'!D7+'38'!D24+'38'!D7+'36'!D24+'36'!D7</f>
        <v>0</v>
      </c>
      <c r="E8" s="180">
        <f t="shared" si="0"/>
        <v>116443.43299999996</v>
      </c>
      <c r="F8" s="39"/>
    </row>
    <row r="9" spans="1:6" ht="13.5" customHeight="1" x14ac:dyDescent="0.25">
      <c r="A9" s="51" t="s">
        <v>5</v>
      </c>
      <c r="B9" s="72">
        <v>70299.269999999859</v>
      </c>
      <c r="C9" s="72">
        <v>58982.216000000051</v>
      </c>
      <c r="D9" s="72">
        <f>'42_2'!D25+'42_2'!D8+'42_1'!D25+'42_1'!D8+'41'!D25+'41'!D8+'40'!D25+'40'!D8+'39'!D25+'39'!D8+'37'!D25+'37'!D8+'38'!D25+'38'!D8+'36'!D25+'36'!D8</f>
        <v>0</v>
      </c>
      <c r="E9" s="180">
        <f t="shared" si="0"/>
        <v>129281.48599999992</v>
      </c>
      <c r="F9" s="39"/>
    </row>
    <row r="10" spans="1:6" ht="13.5" customHeight="1" x14ac:dyDescent="0.25">
      <c r="A10" s="51" t="s">
        <v>6</v>
      </c>
      <c r="B10" s="72">
        <v>83664.03899999983</v>
      </c>
      <c r="C10" s="72">
        <v>51169.304000000011</v>
      </c>
      <c r="D10" s="72">
        <f>'42_2'!D26+'42_2'!D9+'42_1'!D26+'42_1'!D9+'41'!D26+'41'!D9+'40'!D26+'40'!D9+'39'!D26+'39'!D9+'37'!D26+'37'!D9+'38'!D26+'38'!D9+'36'!D26+'36'!D9</f>
        <v>0</v>
      </c>
      <c r="E10" s="180">
        <f t="shared" si="0"/>
        <v>134833.34299999985</v>
      </c>
      <c r="F10" s="39"/>
    </row>
    <row r="11" spans="1:6" ht="13.5" customHeight="1" x14ac:dyDescent="0.25">
      <c r="A11" s="51" t="s">
        <v>7</v>
      </c>
      <c r="B11" s="72">
        <v>94275.970999999903</v>
      </c>
      <c r="C11" s="72">
        <v>51287.649999999958</v>
      </c>
      <c r="D11" s="72">
        <f>'42_2'!D27+'42_2'!D10+'42_1'!D27+'42_1'!D10+'41'!D27+'41'!D10+'40'!D27+'40'!D10+'39'!D27+'39'!D10+'37'!D27+'37'!D10+'38'!D27+'38'!D10+'36'!D27+'36'!D10</f>
        <v>0</v>
      </c>
      <c r="E11" s="180">
        <f t="shared" si="0"/>
        <v>145563.62099999987</v>
      </c>
      <c r="F11" s="39"/>
    </row>
    <row r="12" spans="1:6" ht="13.5" customHeight="1" x14ac:dyDescent="0.25">
      <c r="A12" s="51" t="s">
        <v>8</v>
      </c>
      <c r="B12" s="72">
        <v>97258.607999999978</v>
      </c>
      <c r="C12" s="72">
        <v>54442.832000000031</v>
      </c>
      <c r="D12" s="72">
        <f>'42_2'!D28+'42_2'!D11+'42_1'!D28+'42_1'!D11+'41'!D28+'41'!D11+'40'!D28+'40'!D11+'39'!D28+'39'!D11+'37'!D28+'37'!D11+'38'!D28+'38'!D11+'36'!D28+'36'!D11</f>
        <v>0</v>
      </c>
      <c r="E12" s="180">
        <f t="shared" si="0"/>
        <v>151701.44</v>
      </c>
      <c r="F12" s="39"/>
    </row>
    <row r="13" spans="1:6" ht="13.5" customHeight="1" x14ac:dyDescent="0.25">
      <c r="A13" s="51" t="s">
        <v>9</v>
      </c>
      <c r="B13" s="72">
        <v>80036.955000000075</v>
      </c>
      <c r="C13" s="72">
        <v>44750.865999999922</v>
      </c>
      <c r="D13" s="72">
        <f>'42_2'!D29+'42_2'!D12+'42_1'!D29+'42_1'!D12+'41'!D29+'41'!D12+'40'!D29+'40'!D12+'39'!D29+'39'!D12+'37'!D29+'37'!D12+'38'!D29+'38'!D12+'36'!D29+'36'!D12</f>
        <v>0</v>
      </c>
      <c r="E13" s="180">
        <f t="shared" si="0"/>
        <v>124787.821</v>
      </c>
      <c r="F13" s="39"/>
    </row>
    <row r="14" spans="1:6" ht="13.5" customHeight="1" x14ac:dyDescent="0.25">
      <c r="A14" s="51" t="s">
        <v>10</v>
      </c>
      <c r="B14" s="72">
        <v>90574.138000000064</v>
      </c>
      <c r="C14" s="72">
        <v>49847.598000000144</v>
      </c>
      <c r="D14" s="72">
        <f>'42_2'!D30+'42_2'!D13+'42_1'!D30+'42_1'!D13+'41'!D30+'41'!D13+'40'!D30+'40'!D13+'39'!D30+'39'!D13+'37'!D30+'37'!D13+'38'!D30+'38'!D13+'36'!D30+'36'!D13</f>
        <v>0</v>
      </c>
      <c r="E14" s="180">
        <f t="shared" si="0"/>
        <v>140421.73600000021</v>
      </c>
      <c r="F14" s="39"/>
    </row>
    <row r="15" spans="1:6" ht="13.5" customHeight="1" x14ac:dyDescent="0.25">
      <c r="A15" s="51" t="s">
        <v>11</v>
      </c>
      <c r="B15" s="72">
        <v>72178.289999999994</v>
      </c>
      <c r="C15" s="72">
        <v>43004.254999999932</v>
      </c>
      <c r="D15" s="72">
        <f>'42_2'!D31+'42_2'!D14+'42_1'!D31+'42_1'!D14+'41'!D31+'41'!D14+'40'!D31+'40'!D14+'39'!D31+'39'!D14+'37'!D31+'37'!D14+'38'!D31+'38'!D14+'36'!D31+'36'!D14</f>
        <v>0</v>
      </c>
      <c r="E15" s="180">
        <f t="shared" si="0"/>
        <v>115182.54499999993</v>
      </c>
      <c r="F15" s="39"/>
    </row>
    <row r="16" spans="1:6" ht="13.5" customHeight="1" x14ac:dyDescent="0.25">
      <c r="A16" s="51" t="s">
        <v>12</v>
      </c>
      <c r="B16" s="72">
        <v>62771.628999999906</v>
      </c>
      <c r="C16" s="72">
        <v>39840.284999999923</v>
      </c>
      <c r="D16" s="72">
        <f>'42_2'!D32+'42_2'!D15+'42_1'!D32+'42_1'!D15+'41'!D32+'41'!D15+'40'!D32+'40'!D15+'39'!D32+'39'!D15+'37'!D32+'37'!D15+'38'!D32+'38'!D15+'36'!D32+'36'!D15</f>
        <v>0</v>
      </c>
      <c r="E16" s="180">
        <f t="shared" si="0"/>
        <v>102611.91399999983</v>
      </c>
      <c r="F16" s="39"/>
    </row>
    <row r="17" spans="1:9" ht="13.5" customHeight="1" x14ac:dyDescent="0.25">
      <c r="A17" s="51" t="s">
        <v>13</v>
      </c>
      <c r="B17" s="72">
        <v>64867.464999999967</v>
      </c>
      <c r="C17" s="72">
        <v>40404.074000000153</v>
      </c>
      <c r="D17" s="72">
        <f>'42_2'!D33+'42_2'!D16+'42_1'!D33+'42_1'!D16+'41'!D33+'41'!D16+'40'!D33+'40'!D16+'39'!D33+'39'!D16+'37'!D33+'37'!D16+'38'!D33+'38'!D16+'36'!D33+'36'!D16</f>
        <v>0</v>
      </c>
      <c r="E17" s="180">
        <f t="shared" si="0"/>
        <v>105271.53900000012</v>
      </c>
      <c r="F17" s="39"/>
    </row>
    <row r="18" spans="1:9" ht="13.5" customHeight="1" x14ac:dyDescent="0.25">
      <c r="A18" s="211" t="s">
        <v>15</v>
      </c>
      <c r="B18" s="181">
        <f>+SUM(B6:B17)</f>
        <v>888014.44899999956</v>
      </c>
      <c r="C18" s="181">
        <f>+SUM(C6:C17)</f>
        <v>570399.47300000011</v>
      </c>
      <c r="D18" s="181">
        <f>+SUM(D6:D17)</f>
        <v>0</v>
      </c>
      <c r="E18" s="181">
        <f>+SUM(E6:E17)</f>
        <v>1458413.9219999996</v>
      </c>
      <c r="F18" s="39"/>
      <c r="I18" s="27"/>
    </row>
    <row r="19" spans="1:9" ht="13.5" customHeight="1" x14ac:dyDescent="0.25">
      <c r="A19" s="79"/>
      <c r="B19" s="80"/>
      <c r="C19" s="81"/>
      <c r="D19" s="39"/>
      <c r="E19" s="39"/>
      <c r="F19" s="39"/>
    </row>
    <row r="20" spans="1:9" ht="13.5" customHeight="1" x14ac:dyDescent="0.25">
      <c r="A20" s="82" t="s">
        <v>17</v>
      </c>
      <c r="B20" s="12"/>
      <c r="C20" s="12"/>
      <c r="D20" s="12"/>
      <c r="E20" s="12"/>
      <c r="F20" s="12"/>
    </row>
    <row r="21" spans="1:9" ht="13.5" customHeight="1" x14ac:dyDescent="0.25">
      <c r="A21" s="83" t="s">
        <v>20</v>
      </c>
      <c r="B21" s="12"/>
      <c r="C21" s="12"/>
      <c r="D21" s="12"/>
      <c r="E21" s="12"/>
      <c r="F21" s="12"/>
    </row>
    <row r="22" spans="1:9" ht="13.5" customHeight="1" x14ac:dyDescent="0.25">
      <c r="A22" s="83" t="s">
        <v>21</v>
      </c>
      <c r="B22" s="12"/>
      <c r="C22" s="12"/>
      <c r="D22" s="12"/>
      <c r="E22" s="12"/>
      <c r="F22" s="12"/>
    </row>
    <row r="23" spans="1:9" ht="13.5" customHeight="1" x14ac:dyDescent="0.25">
      <c r="A23" s="83"/>
      <c r="B23" s="12"/>
      <c r="C23" s="12"/>
      <c r="D23" s="12"/>
      <c r="E23" s="12"/>
      <c r="F23" s="12"/>
    </row>
    <row r="24" spans="1:9" ht="13.5" customHeight="1" x14ac:dyDescent="0.25">
      <c r="A24" s="84"/>
      <c r="B24" s="12"/>
      <c r="C24" s="12"/>
      <c r="D24" s="12"/>
      <c r="E24" s="12"/>
      <c r="F24" s="12"/>
    </row>
    <row r="25" spans="1:9" x14ac:dyDescent="0.25">
      <c r="A25" s="12"/>
      <c r="B25" s="12"/>
      <c r="C25" s="12"/>
      <c r="D25" s="12"/>
      <c r="E25" s="12"/>
      <c r="F25" s="12"/>
    </row>
    <row r="26" spans="1:9" x14ac:dyDescent="0.25">
      <c r="A26" s="12"/>
      <c r="B26" s="12"/>
      <c r="C26" s="12"/>
      <c r="D26" s="12"/>
      <c r="E26" s="12"/>
      <c r="F26" s="12"/>
    </row>
  </sheetData>
  <pageMargins left="0.75" right="0.75" top="1" bottom="1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36"/>
  <sheetViews>
    <sheetView zoomScale="90" zoomScaleNormal="90" workbookViewId="0">
      <selection activeCell="A77" sqref="A77"/>
    </sheetView>
  </sheetViews>
  <sheetFormatPr baseColWidth="10" defaultColWidth="11.42578125" defaultRowHeight="13.5" x14ac:dyDescent="0.25"/>
  <cols>
    <col min="1" max="1" width="21.42578125" style="8" customWidth="1"/>
    <col min="2" max="3" width="19.42578125" style="8" customWidth="1"/>
    <col min="4" max="4" width="17.85546875" style="8" customWidth="1"/>
    <col min="5" max="5" width="16.85546875" style="8" bestFit="1" customWidth="1"/>
    <col min="6" max="16384" width="11.42578125" style="8"/>
  </cols>
  <sheetData>
    <row r="1" spans="1:5" x14ac:dyDescent="0.25">
      <c r="A1" s="9"/>
      <c r="B1" s="9"/>
      <c r="C1" s="9"/>
      <c r="D1" s="9"/>
      <c r="E1" s="9"/>
    </row>
    <row r="2" spans="1:5" x14ac:dyDescent="0.25">
      <c r="A2" s="9"/>
      <c r="B2" s="9"/>
      <c r="C2" s="9"/>
      <c r="D2" s="9"/>
      <c r="E2" s="9"/>
    </row>
    <row r="3" spans="1:5" x14ac:dyDescent="0.25">
      <c r="A3" s="9"/>
      <c r="B3" s="9"/>
      <c r="C3" s="9"/>
      <c r="D3" s="9"/>
      <c r="E3" s="9"/>
    </row>
    <row r="4" spans="1:5" x14ac:dyDescent="0.25">
      <c r="A4" s="9"/>
      <c r="B4" s="9"/>
      <c r="C4" s="9"/>
      <c r="D4" s="9"/>
      <c r="E4" s="9"/>
    </row>
    <row r="5" spans="1:5" x14ac:dyDescent="0.25">
      <c r="A5" s="11" t="s">
        <v>475</v>
      </c>
      <c r="B5" s="9"/>
      <c r="C5" s="9"/>
      <c r="D5" s="9"/>
      <c r="E5" s="9"/>
    </row>
    <row r="6" spans="1:5" x14ac:dyDescent="0.25">
      <c r="A6" s="229"/>
      <c r="B6" s="230" t="s">
        <v>71</v>
      </c>
      <c r="C6" s="231"/>
      <c r="D6" s="232"/>
      <c r="E6" s="233" t="s">
        <v>57</v>
      </c>
    </row>
    <row r="7" spans="1:5" x14ac:dyDescent="0.25">
      <c r="A7" s="234"/>
      <c r="B7" s="233" t="s">
        <v>68</v>
      </c>
      <c r="C7" s="233" t="s">
        <v>69</v>
      </c>
      <c r="D7" s="233" t="s">
        <v>22</v>
      </c>
      <c r="E7" s="235" t="s">
        <v>72</v>
      </c>
    </row>
    <row r="8" spans="1:5" x14ac:dyDescent="0.25">
      <c r="A8" s="182" t="s">
        <v>73</v>
      </c>
      <c r="B8" s="56">
        <v>8403.357</v>
      </c>
      <c r="C8" s="56">
        <v>1027514.507</v>
      </c>
      <c r="D8" s="56">
        <f>+B8+C8</f>
        <v>1035917.8639999999</v>
      </c>
      <c r="E8" s="56"/>
    </row>
    <row r="9" spans="1:5" x14ac:dyDescent="0.25">
      <c r="A9" s="182" t="s">
        <v>74</v>
      </c>
      <c r="B9" s="56">
        <v>17362.941000000003</v>
      </c>
      <c r="C9" s="56">
        <v>808700.91100000008</v>
      </c>
      <c r="D9" s="56">
        <f>+B9+C9</f>
        <v>826063.85200000007</v>
      </c>
      <c r="E9" s="56"/>
    </row>
    <row r="10" spans="1:5" x14ac:dyDescent="0.25">
      <c r="A10" s="182" t="s">
        <v>75</v>
      </c>
      <c r="B10" s="56">
        <v>0</v>
      </c>
      <c r="C10" s="56">
        <v>1374486.679</v>
      </c>
      <c r="D10" s="56">
        <f>+B10+C10</f>
        <v>1374486.679</v>
      </c>
      <c r="E10" s="56"/>
    </row>
    <row r="11" spans="1:5" x14ac:dyDescent="0.25">
      <c r="A11" s="182" t="s">
        <v>76</v>
      </c>
      <c r="B11" s="56">
        <v>11735.663</v>
      </c>
      <c r="C11" s="56">
        <v>1336260.8330000001</v>
      </c>
      <c r="D11" s="56">
        <f>+B11+C11</f>
        <v>1347996.496</v>
      </c>
      <c r="E11" s="56"/>
    </row>
    <row r="12" spans="1:5" x14ac:dyDescent="0.25">
      <c r="A12" s="239" t="s">
        <v>15</v>
      </c>
      <c r="B12" s="488">
        <f>SUM(B8:B11)</f>
        <v>37501.961000000003</v>
      </c>
      <c r="C12" s="488">
        <f>SUM(C8:C11)</f>
        <v>4546962.93</v>
      </c>
      <c r="D12" s="488">
        <f>+B12+C12</f>
        <v>4584464.8909999998</v>
      </c>
      <c r="E12" s="489">
        <v>0</v>
      </c>
    </row>
    <row r="13" spans="1:5" x14ac:dyDescent="0.25">
      <c r="A13" s="9"/>
      <c r="B13" s="9"/>
      <c r="C13" s="9"/>
      <c r="D13" s="9"/>
      <c r="E13" s="9"/>
    </row>
    <row r="14" spans="1:5" x14ac:dyDescent="0.25">
      <c r="A14" s="11" t="s">
        <v>476</v>
      </c>
      <c r="B14" s="9"/>
      <c r="C14" s="9"/>
      <c r="D14" s="9"/>
      <c r="E14" s="9"/>
    </row>
    <row r="15" spans="1:5" x14ac:dyDescent="0.25">
      <c r="A15" s="229"/>
      <c r="B15" s="230"/>
      <c r="C15" s="231"/>
      <c r="D15" s="232"/>
      <c r="E15" s="233" t="s">
        <v>57</v>
      </c>
    </row>
    <row r="16" spans="1:5" x14ac:dyDescent="0.25">
      <c r="A16" s="236"/>
      <c r="B16" s="237" t="s">
        <v>68</v>
      </c>
      <c r="C16" s="233" t="s">
        <v>69</v>
      </c>
      <c r="D16" s="238" t="s">
        <v>22</v>
      </c>
      <c r="E16" s="235" t="s">
        <v>72</v>
      </c>
    </row>
    <row r="17" spans="1:8" x14ac:dyDescent="0.25">
      <c r="A17" s="182" t="s">
        <v>73</v>
      </c>
      <c r="B17" s="56"/>
      <c r="C17" s="56">
        <v>1393041.6290000002</v>
      </c>
      <c r="D17" s="56">
        <f>+B17+C17</f>
        <v>1393041.6290000002</v>
      </c>
      <c r="E17" s="489"/>
      <c r="H17" s="472"/>
    </row>
    <row r="18" spans="1:8" x14ac:dyDescent="0.25">
      <c r="A18" s="182" t="s">
        <v>74</v>
      </c>
      <c r="B18" s="56"/>
      <c r="C18" s="56">
        <v>1500684.8810000001</v>
      </c>
      <c r="D18" s="56">
        <f>+B18+C18</f>
        <v>1500684.8810000001</v>
      </c>
      <c r="E18" s="489"/>
    </row>
    <row r="19" spans="1:8" x14ac:dyDescent="0.25">
      <c r="A19" s="182" t="s">
        <v>75</v>
      </c>
      <c r="B19" s="56"/>
      <c r="C19" s="56">
        <v>1477172.351</v>
      </c>
      <c r="D19" s="56">
        <f>+B19+C19</f>
        <v>1477172.351</v>
      </c>
      <c r="E19" s="489"/>
    </row>
    <row r="20" spans="1:8" x14ac:dyDescent="0.25">
      <c r="A20" s="182" t="s">
        <v>76</v>
      </c>
      <c r="B20" s="56"/>
      <c r="C20" s="56">
        <v>1491619.91</v>
      </c>
      <c r="D20" s="56">
        <f>+B20+C20</f>
        <v>1491619.91</v>
      </c>
      <c r="E20" s="489"/>
    </row>
    <row r="21" spans="1:8" x14ac:dyDescent="0.25">
      <c r="A21" s="239" t="s">
        <v>15</v>
      </c>
      <c r="B21" s="490">
        <f>SUM(B17:B20)</f>
        <v>0</v>
      </c>
      <c r="C21" s="488">
        <f>SUM(C17:C20)</f>
        <v>5862518.7710000006</v>
      </c>
      <c r="D21" s="488">
        <f>+B21+C21</f>
        <v>5862518.7710000006</v>
      </c>
      <c r="E21" s="489">
        <v>0</v>
      </c>
    </row>
    <row r="22" spans="1:8" x14ac:dyDescent="0.25">
      <c r="A22" s="9"/>
      <c r="B22" s="130"/>
      <c r="C22" s="130"/>
      <c r="D22" s="130"/>
      <c r="E22" s="130"/>
    </row>
    <row r="23" spans="1:8" x14ac:dyDescent="0.25">
      <c r="A23" s="11" t="s">
        <v>477</v>
      </c>
      <c r="B23" s="130"/>
      <c r="C23" s="130"/>
      <c r="D23" s="130"/>
      <c r="E23" s="130"/>
    </row>
    <row r="24" spans="1:8" x14ac:dyDescent="0.25">
      <c r="A24" s="229"/>
      <c r="B24" s="230" t="s">
        <v>71</v>
      </c>
      <c r="C24" s="231"/>
      <c r="D24" s="232"/>
      <c r="E24" s="233" t="s">
        <v>57</v>
      </c>
    </row>
    <row r="25" spans="1:8" x14ac:dyDescent="0.25">
      <c r="A25" s="234"/>
      <c r="B25" s="240" t="s">
        <v>68</v>
      </c>
      <c r="C25" s="237" t="s">
        <v>69</v>
      </c>
      <c r="D25" s="238" t="s">
        <v>22</v>
      </c>
      <c r="E25" s="235" t="s">
        <v>72</v>
      </c>
    </row>
    <row r="26" spans="1:8" x14ac:dyDescent="0.25">
      <c r="A26" s="182" t="s">
        <v>73</v>
      </c>
      <c r="B26" s="530">
        <v>22719.972000000002</v>
      </c>
      <c r="C26" s="530">
        <v>11733.273000000001</v>
      </c>
      <c r="D26" s="56">
        <f>+B26+C26</f>
        <v>34453.245000000003</v>
      </c>
      <c r="E26" s="56">
        <v>537724</v>
      </c>
    </row>
    <row r="27" spans="1:8" x14ac:dyDescent="0.25">
      <c r="A27" s="182" t="s">
        <v>74</v>
      </c>
      <c r="B27" s="530">
        <v>45387.798999999999</v>
      </c>
      <c r="C27" s="530">
        <v>35644.997000000003</v>
      </c>
      <c r="D27" s="56">
        <f>+B27+C27</f>
        <v>81032.796000000002</v>
      </c>
      <c r="E27" s="56">
        <v>465428</v>
      </c>
    </row>
    <row r="28" spans="1:8" x14ac:dyDescent="0.25">
      <c r="A28" s="182" t="s">
        <v>75</v>
      </c>
      <c r="B28" s="530">
        <v>32268.601000000002</v>
      </c>
      <c r="C28" s="530">
        <v>26559.510000000002</v>
      </c>
      <c r="D28" s="56">
        <f>+B28+C28</f>
        <v>58828.111000000004</v>
      </c>
      <c r="E28" s="56">
        <v>408216</v>
      </c>
    </row>
    <row r="29" spans="1:8" x14ac:dyDescent="0.25">
      <c r="A29" s="182" t="s">
        <v>76</v>
      </c>
      <c r="B29" s="530">
        <v>17425.295000000002</v>
      </c>
      <c r="C29" s="530">
        <v>10401.736999999999</v>
      </c>
      <c r="D29" s="56">
        <f>+B29+C29</f>
        <v>27827.031999999999</v>
      </c>
      <c r="E29" s="56">
        <v>481281</v>
      </c>
    </row>
    <row r="30" spans="1:8" x14ac:dyDescent="0.25">
      <c r="A30" s="239" t="s">
        <v>15</v>
      </c>
      <c r="B30" s="491">
        <f>SUM(B26:B29)</f>
        <v>117801.667</v>
      </c>
      <c r="C30" s="491">
        <f>SUM(C26:C29)</f>
        <v>84339.516999999993</v>
      </c>
      <c r="D30" s="492">
        <f>SUM(D26:D29)</f>
        <v>202141.18400000001</v>
      </c>
      <c r="E30" s="492">
        <f>SUM(E26:E29)</f>
        <v>1892649</v>
      </c>
    </row>
    <row r="31" spans="1:8" x14ac:dyDescent="0.25">
      <c r="A31" s="2"/>
      <c r="B31" s="2"/>
      <c r="C31" s="2"/>
      <c r="D31" s="2"/>
      <c r="E31" s="2"/>
    </row>
    <row r="32" spans="1:8" x14ac:dyDescent="0.25">
      <c r="A32" s="1" t="s">
        <v>321</v>
      </c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B34" s="501"/>
      <c r="C34" s="501"/>
      <c r="D34" s="501"/>
      <c r="E34" s="14"/>
    </row>
    <row r="36" spans="1:5" x14ac:dyDescent="0.25">
      <c r="D36" s="14"/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6">
    <pageSetUpPr fitToPage="1"/>
  </sheetPr>
  <dimension ref="A1:E25"/>
  <sheetViews>
    <sheetView zoomScale="136" zoomScaleNormal="136" workbookViewId="0">
      <selection activeCell="A77" sqref="A77"/>
    </sheetView>
  </sheetViews>
  <sheetFormatPr baseColWidth="10" defaultColWidth="11.42578125" defaultRowHeight="13.5" x14ac:dyDescent="0.25"/>
  <cols>
    <col min="1" max="1" width="17.5703125" style="8" customWidth="1"/>
    <col min="2" max="2" width="14.42578125" style="8" bestFit="1" customWidth="1"/>
    <col min="3" max="3" width="16.42578125" style="8" customWidth="1"/>
    <col min="4" max="4" width="13.5703125" style="8" bestFit="1" customWidth="1"/>
    <col min="5" max="16384" width="11.42578125" style="8"/>
  </cols>
  <sheetData>
    <row r="1" spans="1:3" x14ac:dyDescent="0.25">
      <c r="A1" s="75" t="s">
        <v>482</v>
      </c>
    </row>
    <row r="3" spans="1:3" x14ac:dyDescent="0.25">
      <c r="A3" s="75" t="s">
        <v>38</v>
      </c>
    </row>
    <row r="5" spans="1:3" x14ac:dyDescent="0.25">
      <c r="A5" s="213"/>
      <c r="B5" s="214" t="s">
        <v>39</v>
      </c>
      <c r="C5" s="215"/>
    </row>
    <row r="6" spans="1:3" ht="21" customHeight="1" x14ac:dyDescent="0.25">
      <c r="A6" s="216" t="s">
        <v>0</v>
      </c>
      <c r="B6" s="217" t="s">
        <v>212</v>
      </c>
      <c r="C6" s="217" t="s">
        <v>15</v>
      </c>
    </row>
    <row r="7" spans="1:3" s="4" customFormat="1" ht="13.5" customHeight="1" x14ac:dyDescent="0.2">
      <c r="A7" s="192" t="s">
        <v>40</v>
      </c>
      <c r="B7" s="316">
        <f>'44'!J5</f>
        <v>0</v>
      </c>
      <c r="C7" s="317">
        <f t="shared" ref="C7:C18" si="0">SUM(B7:B7)</f>
        <v>0</v>
      </c>
    </row>
    <row r="8" spans="1:3" s="4" customFormat="1" ht="13.5" customHeight="1" x14ac:dyDescent="0.2">
      <c r="A8" s="192" t="s">
        <v>41</v>
      </c>
      <c r="B8" s="316">
        <f>'44'!J6</f>
        <v>0</v>
      </c>
      <c r="C8" s="317">
        <f t="shared" si="0"/>
        <v>0</v>
      </c>
    </row>
    <row r="9" spans="1:3" s="4" customFormat="1" ht="13.5" customHeight="1" x14ac:dyDescent="0.2">
      <c r="A9" s="192" t="s">
        <v>42</v>
      </c>
      <c r="B9" s="316">
        <f>'44'!J7</f>
        <v>0</v>
      </c>
      <c r="C9" s="317">
        <f t="shared" si="0"/>
        <v>0</v>
      </c>
    </row>
    <row r="10" spans="1:3" s="4" customFormat="1" ht="13.5" customHeight="1" x14ac:dyDescent="0.2">
      <c r="A10" s="192" t="s">
        <v>43</v>
      </c>
      <c r="B10" s="316">
        <f>'44'!J8</f>
        <v>0</v>
      </c>
      <c r="C10" s="317">
        <f t="shared" si="0"/>
        <v>0</v>
      </c>
    </row>
    <row r="11" spans="1:3" s="4" customFormat="1" ht="13.5" customHeight="1" x14ac:dyDescent="0.2">
      <c r="A11" s="192" t="s">
        <v>44</v>
      </c>
      <c r="B11" s="316">
        <f>'44'!J9</f>
        <v>0</v>
      </c>
      <c r="C11" s="317">
        <f t="shared" si="0"/>
        <v>0</v>
      </c>
    </row>
    <row r="12" spans="1:3" s="4" customFormat="1" ht="13.5" customHeight="1" x14ac:dyDescent="0.2">
      <c r="A12" s="192" t="s">
        <v>45</v>
      </c>
      <c r="B12" s="316">
        <f>'44'!J10</f>
        <v>0</v>
      </c>
      <c r="C12" s="317">
        <f t="shared" si="0"/>
        <v>0</v>
      </c>
    </row>
    <row r="13" spans="1:3" s="4" customFormat="1" ht="13.5" customHeight="1" x14ac:dyDescent="0.2">
      <c r="A13" s="192" t="s">
        <v>46</v>
      </c>
      <c r="B13" s="316">
        <f>'44'!J11</f>
        <v>0</v>
      </c>
      <c r="C13" s="318">
        <f t="shared" si="0"/>
        <v>0</v>
      </c>
    </row>
    <row r="14" spans="1:3" s="4" customFormat="1" ht="13.5" customHeight="1" x14ac:dyDescent="0.2">
      <c r="A14" s="192" t="s">
        <v>47</v>
      </c>
      <c r="B14" s="316">
        <f>'44'!J12</f>
        <v>0</v>
      </c>
      <c r="C14" s="317">
        <f t="shared" si="0"/>
        <v>0</v>
      </c>
    </row>
    <row r="15" spans="1:3" s="4" customFormat="1" ht="13.5" customHeight="1" x14ac:dyDescent="0.2">
      <c r="A15" s="192" t="s">
        <v>48</v>
      </c>
      <c r="B15" s="316">
        <f>'44'!J13</f>
        <v>0</v>
      </c>
      <c r="C15" s="317">
        <f t="shared" si="0"/>
        <v>0</v>
      </c>
    </row>
    <row r="16" spans="1:3" s="4" customFormat="1" ht="13.5" customHeight="1" x14ac:dyDescent="0.2">
      <c r="A16" s="71" t="s">
        <v>49</v>
      </c>
      <c r="B16" s="316">
        <f>'44'!J14</f>
        <v>0</v>
      </c>
      <c r="C16" s="317">
        <f t="shared" si="0"/>
        <v>0</v>
      </c>
    </row>
    <row r="17" spans="1:5" s="4" customFormat="1" ht="13.5" customHeight="1" x14ac:dyDescent="0.2">
      <c r="A17" s="71" t="s">
        <v>50</v>
      </c>
      <c r="B17" s="316">
        <f>'44'!J15</f>
        <v>0</v>
      </c>
      <c r="C17" s="317">
        <f t="shared" si="0"/>
        <v>0</v>
      </c>
    </row>
    <row r="18" spans="1:5" s="4" customFormat="1" ht="13.5" customHeight="1" x14ac:dyDescent="0.2">
      <c r="A18" s="71" t="s">
        <v>51</v>
      </c>
      <c r="B18" s="316">
        <f>'44'!J16</f>
        <v>0</v>
      </c>
      <c r="C18" s="317">
        <f t="shared" si="0"/>
        <v>0</v>
      </c>
    </row>
    <row r="19" spans="1:5" ht="13.5" customHeight="1" x14ac:dyDescent="0.25">
      <c r="A19" s="212" t="s">
        <v>15</v>
      </c>
      <c r="B19" s="367">
        <f>SUM(B7:B18)</f>
        <v>0</v>
      </c>
      <c r="C19" s="368">
        <f>SUM(C7:C18)</f>
        <v>0</v>
      </c>
      <c r="E19" s="33"/>
    </row>
    <row r="20" spans="1:5" x14ac:dyDescent="0.25">
      <c r="C20" s="65"/>
      <c r="D20" s="33"/>
      <c r="E20" s="33"/>
    </row>
    <row r="21" spans="1:5" x14ac:dyDescent="0.25">
      <c r="A21" s="3"/>
      <c r="B21" s="4"/>
    </row>
    <row r="22" spans="1:5" x14ac:dyDescent="0.25">
      <c r="A22" s="3" t="s">
        <v>52</v>
      </c>
      <c r="B22" s="4"/>
    </row>
    <row r="23" spans="1:5" x14ac:dyDescent="0.25">
      <c r="A23" s="3" t="s">
        <v>99</v>
      </c>
      <c r="B23" s="4"/>
    </row>
    <row r="24" spans="1:5" x14ac:dyDescent="0.25">
      <c r="A24" s="3" t="s">
        <v>100</v>
      </c>
      <c r="B24" s="4"/>
    </row>
    <row r="25" spans="1:5" x14ac:dyDescent="0.25">
      <c r="B25" s="4"/>
    </row>
  </sheetData>
  <phoneticPr fontId="0" type="noConversion"/>
  <printOptions horizontalCentered="1"/>
  <pageMargins left="1.1811023622047245" right="1.1811023622047245" top="1.1811023622047245" bottom="1" header="0" footer="0"/>
  <pageSetup scale="88" orientation="portrait" r:id="rId1"/>
  <headerFooter alignWithMargins="0">
    <oddFooter>&amp;C43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47">
    <pageSetUpPr fitToPage="1"/>
  </sheetPr>
  <dimension ref="A1:J65505"/>
  <sheetViews>
    <sheetView zoomScale="112" zoomScaleNormal="112" workbookViewId="0">
      <selection activeCell="A77" sqref="A77"/>
    </sheetView>
  </sheetViews>
  <sheetFormatPr baseColWidth="10" defaultColWidth="11.42578125" defaultRowHeight="13.5" x14ac:dyDescent="0.2"/>
  <cols>
    <col min="1" max="1" width="13.42578125" style="4" customWidth="1"/>
    <col min="2" max="5" width="13" style="4" customWidth="1"/>
    <col min="6" max="6" width="15" style="4" bestFit="1" customWidth="1"/>
    <col min="7" max="7" width="16.7109375" style="4" customWidth="1"/>
    <col min="8" max="8" width="14" style="4" customWidth="1"/>
    <col min="9" max="9" width="14.5703125" style="4" customWidth="1"/>
    <col min="10" max="10" width="19.7109375" style="4" customWidth="1"/>
    <col min="11" max="16384" width="11.42578125" style="4"/>
  </cols>
  <sheetData>
    <row r="1" spans="1:10" x14ac:dyDescent="0.2">
      <c r="A1" s="48" t="s">
        <v>488</v>
      </c>
      <c r="B1" s="49"/>
      <c r="C1" s="49"/>
      <c r="D1" s="49"/>
      <c r="E1" s="49"/>
      <c r="F1" s="49"/>
      <c r="G1" s="49"/>
      <c r="I1" s="49"/>
      <c r="J1" s="49"/>
    </row>
    <row r="2" spans="1:10" x14ac:dyDescent="0.2">
      <c r="A2" s="48"/>
      <c r="B2" s="49"/>
      <c r="C2" s="49"/>
      <c r="D2" s="49"/>
      <c r="E2" s="49"/>
      <c r="F2" s="49"/>
      <c r="G2" s="49"/>
      <c r="I2" s="49"/>
      <c r="J2" s="49"/>
    </row>
    <row r="3" spans="1:10" x14ac:dyDescent="0.2">
      <c r="A3" s="218"/>
      <c r="B3" s="219"/>
      <c r="C3" s="219"/>
      <c r="D3" s="220" t="s">
        <v>204</v>
      </c>
      <c r="E3" s="220"/>
      <c r="F3" s="220"/>
      <c r="G3" s="219"/>
      <c r="H3" s="219"/>
      <c r="I3" s="219"/>
      <c r="J3" s="221"/>
    </row>
    <row r="4" spans="1:10" ht="25.5" x14ac:dyDescent="0.2">
      <c r="A4" s="209" t="s">
        <v>0</v>
      </c>
      <c r="B4" s="210" t="s">
        <v>28</v>
      </c>
      <c r="C4" s="210" t="s">
        <v>30</v>
      </c>
      <c r="D4" s="210" t="s">
        <v>27</v>
      </c>
      <c r="E4" s="210" t="s">
        <v>29</v>
      </c>
      <c r="F4" s="210" t="s">
        <v>415</v>
      </c>
      <c r="G4" s="210" t="s">
        <v>416</v>
      </c>
      <c r="H4" s="210" t="s">
        <v>417</v>
      </c>
      <c r="I4" s="210" t="s">
        <v>418</v>
      </c>
      <c r="J4" s="210" t="s">
        <v>22</v>
      </c>
    </row>
    <row r="5" spans="1:10" ht="13.5" customHeight="1" x14ac:dyDescent="0.2">
      <c r="A5" s="51" t="s">
        <v>2</v>
      </c>
      <c r="B5" s="456">
        <v>0</v>
      </c>
      <c r="C5" s="456">
        <v>0</v>
      </c>
      <c r="D5" s="456">
        <v>0</v>
      </c>
      <c r="E5" s="456">
        <v>0</v>
      </c>
      <c r="F5" s="456">
        <v>0</v>
      </c>
      <c r="G5" s="456">
        <v>0</v>
      </c>
      <c r="H5" s="456">
        <v>0</v>
      </c>
      <c r="I5" s="456">
        <v>0</v>
      </c>
      <c r="J5" s="181">
        <f>+SUM(B5:I5)</f>
        <v>0</v>
      </c>
    </row>
    <row r="6" spans="1:10" ht="13.5" customHeight="1" x14ac:dyDescent="0.2">
      <c r="A6" s="51" t="s">
        <v>3</v>
      </c>
      <c r="B6" s="456">
        <v>0</v>
      </c>
      <c r="C6" s="456">
        <v>0</v>
      </c>
      <c r="D6" s="456">
        <v>0</v>
      </c>
      <c r="E6" s="456">
        <v>0</v>
      </c>
      <c r="F6" s="456">
        <v>0</v>
      </c>
      <c r="G6" s="456">
        <v>0</v>
      </c>
      <c r="H6" s="456">
        <v>0</v>
      </c>
      <c r="I6" s="456">
        <v>0</v>
      </c>
      <c r="J6" s="181">
        <f t="shared" ref="J6:J17" si="0">+SUM(B6:I6)</f>
        <v>0</v>
      </c>
    </row>
    <row r="7" spans="1:10" ht="13.5" customHeight="1" x14ac:dyDescent="0.2">
      <c r="A7" s="51" t="s">
        <v>4</v>
      </c>
      <c r="B7" s="456">
        <v>0</v>
      </c>
      <c r="C7" s="456">
        <v>0</v>
      </c>
      <c r="D7" s="456">
        <v>0</v>
      </c>
      <c r="E7" s="456">
        <v>0</v>
      </c>
      <c r="F7" s="456">
        <v>0</v>
      </c>
      <c r="G7" s="456">
        <v>0</v>
      </c>
      <c r="H7" s="456">
        <v>0</v>
      </c>
      <c r="I7" s="456">
        <v>0</v>
      </c>
      <c r="J7" s="181">
        <f t="shared" si="0"/>
        <v>0</v>
      </c>
    </row>
    <row r="8" spans="1:10" ht="13.5" customHeight="1" x14ac:dyDescent="0.2">
      <c r="A8" s="51" t="s">
        <v>5</v>
      </c>
      <c r="B8" s="456">
        <v>0</v>
      </c>
      <c r="C8" s="456">
        <v>0</v>
      </c>
      <c r="D8" s="456">
        <v>0</v>
      </c>
      <c r="E8" s="456">
        <v>0</v>
      </c>
      <c r="F8" s="456">
        <v>0</v>
      </c>
      <c r="G8" s="456">
        <v>0</v>
      </c>
      <c r="H8" s="456">
        <v>0</v>
      </c>
      <c r="I8" s="456">
        <v>0</v>
      </c>
      <c r="J8" s="181">
        <f t="shared" si="0"/>
        <v>0</v>
      </c>
    </row>
    <row r="9" spans="1:10" ht="13.5" customHeight="1" x14ac:dyDescent="0.2">
      <c r="A9" s="51" t="s">
        <v>6</v>
      </c>
      <c r="B9" s="456">
        <v>0</v>
      </c>
      <c r="C9" s="456">
        <v>0</v>
      </c>
      <c r="D9" s="456">
        <v>0</v>
      </c>
      <c r="E9" s="456">
        <v>0</v>
      </c>
      <c r="F9" s="456">
        <v>0</v>
      </c>
      <c r="G9" s="456">
        <v>0</v>
      </c>
      <c r="H9" s="456">
        <v>0</v>
      </c>
      <c r="I9" s="456">
        <v>0</v>
      </c>
      <c r="J9" s="181">
        <f t="shared" si="0"/>
        <v>0</v>
      </c>
    </row>
    <row r="10" spans="1:10" ht="13.5" customHeight="1" x14ac:dyDescent="0.2">
      <c r="A10" s="51" t="s">
        <v>7</v>
      </c>
      <c r="B10" s="456">
        <v>0</v>
      </c>
      <c r="C10" s="456">
        <v>0</v>
      </c>
      <c r="D10" s="456">
        <v>0</v>
      </c>
      <c r="E10" s="456">
        <v>0</v>
      </c>
      <c r="F10" s="456">
        <v>0</v>
      </c>
      <c r="G10" s="456">
        <v>0</v>
      </c>
      <c r="H10" s="456">
        <v>0</v>
      </c>
      <c r="I10" s="456">
        <v>0</v>
      </c>
      <c r="J10" s="181">
        <f t="shared" si="0"/>
        <v>0</v>
      </c>
    </row>
    <row r="11" spans="1:10" ht="13.5" customHeight="1" x14ac:dyDescent="0.2">
      <c r="A11" s="51" t="s">
        <v>8</v>
      </c>
      <c r="B11" s="456">
        <v>0</v>
      </c>
      <c r="C11" s="456">
        <v>0</v>
      </c>
      <c r="D11" s="456">
        <v>0</v>
      </c>
      <c r="E11" s="456">
        <v>0</v>
      </c>
      <c r="F11" s="456">
        <v>0</v>
      </c>
      <c r="G11" s="456">
        <v>0</v>
      </c>
      <c r="H11" s="456">
        <v>0</v>
      </c>
      <c r="I11" s="456">
        <v>0</v>
      </c>
      <c r="J11" s="181">
        <f t="shared" si="0"/>
        <v>0</v>
      </c>
    </row>
    <row r="12" spans="1:10" ht="13.5" customHeight="1" x14ac:dyDescent="0.2">
      <c r="A12" s="51" t="s">
        <v>9</v>
      </c>
      <c r="B12" s="456">
        <v>0</v>
      </c>
      <c r="C12" s="456">
        <v>0</v>
      </c>
      <c r="D12" s="456">
        <v>0</v>
      </c>
      <c r="E12" s="456">
        <v>0</v>
      </c>
      <c r="F12" s="456">
        <v>0</v>
      </c>
      <c r="G12" s="456">
        <v>0</v>
      </c>
      <c r="H12" s="456">
        <v>0</v>
      </c>
      <c r="I12" s="456">
        <v>0</v>
      </c>
      <c r="J12" s="181">
        <f t="shared" si="0"/>
        <v>0</v>
      </c>
    </row>
    <row r="13" spans="1:10" ht="13.5" customHeight="1" x14ac:dyDescent="0.2">
      <c r="A13" s="51" t="s">
        <v>10</v>
      </c>
      <c r="B13" s="456">
        <v>0</v>
      </c>
      <c r="C13" s="456">
        <v>0</v>
      </c>
      <c r="D13" s="456">
        <v>0</v>
      </c>
      <c r="E13" s="456">
        <v>0</v>
      </c>
      <c r="F13" s="456">
        <v>0</v>
      </c>
      <c r="G13" s="456">
        <v>0</v>
      </c>
      <c r="H13" s="456">
        <v>0</v>
      </c>
      <c r="I13" s="456">
        <v>0</v>
      </c>
      <c r="J13" s="181">
        <f t="shared" si="0"/>
        <v>0</v>
      </c>
    </row>
    <row r="14" spans="1:10" ht="13.5" customHeight="1" x14ac:dyDescent="0.2">
      <c r="A14" s="51" t="s">
        <v>11</v>
      </c>
      <c r="B14" s="456">
        <v>0</v>
      </c>
      <c r="C14" s="456">
        <v>0</v>
      </c>
      <c r="D14" s="456">
        <v>0</v>
      </c>
      <c r="E14" s="456">
        <v>0</v>
      </c>
      <c r="F14" s="456">
        <v>0</v>
      </c>
      <c r="G14" s="456">
        <v>0</v>
      </c>
      <c r="H14" s="456">
        <v>0</v>
      </c>
      <c r="I14" s="456">
        <v>0</v>
      </c>
      <c r="J14" s="181">
        <f t="shared" si="0"/>
        <v>0</v>
      </c>
    </row>
    <row r="15" spans="1:10" ht="13.5" customHeight="1" x14ac:dyDescent="0.2">
      <c r="A15" s="51" t="s">
        <v>12</v>
      </c>
      <c r="B15" s="456">
        <v>0</v>
      </c>
      <c r="C15" s="456">
        <v>0</v>
      </c>
      <c r="D15" s="456">
        <v>0</v>
      </c>
      <c r="E15" s="456">
        <v>0</v>
      </c>
      <c r="F15" s="456">
        <v>0</v>
      </c>
      <c r="G15" s="456">
        <v>0</v>
      </c>
      <c r="H15" s="456">
        <v>0</v>
      </c>
      <c r="I15" s="456">
        <v>0</v>
      </c>
      <c r="J15" s="181">
        <f t="shared" si="0"/>
        <v>0</v>
      </c>
    </row>
    <row r="16" spans="1:10" ht="13.5" customHeight="1" x14ac:dyDescent="0.2">
      <c r="A16" s="51" t="s">
        <v>13</v>
      </c>
      <c r="B16" s="456">
        <v>0</v>
      </c>
      <c r="C16" s="456">
        <v>0</v>
      </c>
      <c r="D16" s="456">
        <v>0</v>
      </c>
      <c r="E16" s="456">
        <v>0</v>
      </c>
      <c r="F16" s="456">
        <v>0</v>
      </c>
      <c r="G16" s="456">
        <v>0</v>
      </c>
      <c r="H16" s="456">
        <v>0</v>
      </c>
      <c r="I16" s="456">
        <v>0</v>
      </c>
      <c r="J16" s="181">
        <f t="shared" si="0"/>
        <v>0</v>
      </c>
    </row>
    <row r="17" spans="1:10" ht="13.5" customHeight="1" x14ac:dyDescent="0.2">
      <c r="A17" s="211" t="s">
        <v>15</v>
      </c>
      <c r="B17" s="369">
        <f>SUM(B5:B16)</f>
        <v>0</v>
      </c>
      <c r="C17" s="369">
        <f t="shared" ref="C17:I17" si="1">SUM(C5:C16)</f>
        <v>0</v>
      </c>
      <c r="D17" s="369">
        <f t="shared" si="1"/>
        <v>0</v>
      </c>
      <c r="E17" s="369">
        <f t="shared" si="1"/>
        <v>0</v>
      </c>
      <c r="F17" s="369">
        <f t="shared" si="1"/>
        <v>0</v>
      </c>
      <c r="G17" s="369">
        <f t="shared" si="1"/>
        <v>0</v>
      </c>
      <c r="H17" s="369">
        <f t="shared" si="1"/>
        <v>0</v>
      </c>
      <c r="I17" s="369">
        <f t="shared" si="1"/>
        <v>0</v>
      </c>
      <c r="J17" s="369">
        <f t="shared" si="0"/>
        <v>0</v>
      </c>
    </row>
    <row r="18" spans="1:10" ht="13.5" customHeight="1" x14ac:dyDescent="0.2">
      <c r="A18" s="52"/>
      <c r="B18" s="52"/>
      <c r="C18" s="52"/>
      <c r="D18" s="52"/>
      <c r="E18" s="52"/>
      <c r="F18" s="52"/>
      <c r="G18" s="52"/>
      <c r="I18" s="49"/>
      <c r="J18" s="52"/>
    </row>
    <row r="19" spans="1:10" ht="13.5" customHeight="1" x14ac:dyDescent="0.2">
      <c r="A19" s="53"/>
      <c r="B19" s="53"/>
      <c r="C19" s="53"/>
      <c r="D19" s="53"/>
      <c r="E19" s="53"/>
      <c r="F19" s="53"/>
      <c r="G19" s="53"/>
      <c r="I19" s="53"/>
      <c r="J19" s="53"/>
    </row>
    <row r="20" spans="1:10" ht="17.25" customHeight="1" x14ac:dyDescent="0.2">
      <c r="A20" s="53"/>
      <c r="B20" s="53"/>
      <c r="C20" s="53"/>
      <c r="D20" s="53"/>
      <c r="E20" s="53"/>
      <c r="F20" s="53"/>
      <c r="G20" s="53"/>
      <c r="I20" s="53"/>
      <c r="J20" s="53"/>
    </row>
    <row r="21" spans="1:10" ht="13.5" customHeight="1" x14ac:dyDescent="0.2">
      <c r="A21" s="76"/>
      <c r="B21" s="61"/>
      <c r="D21" s="53"/>
      <c r="E21" s="53"/>
      <c r="F21" s="53"/>
      <c r="G21" s="53"/>
      <c r="I21" s="53"/>
      <c r="J21" s="53"/>
    </row>
    <row r="22" spans="1:10" ht="13.5" customHeight="1" x14ac:dyDescent="0.2">
      <c r="B22" s="61"/>
    </row>
    <row r="23" spans="1:10" ht="13.5" customHeight="1" x14ac:dyDescent="0.2">
      <c r="B23" s="61"/>
    </row>
    <row r="24" spans="1:10" ht="13.5" customHeight="1" x14ac:dyDescent="0.2">
      <c r="B24" s="61"/>
    </row>
    <row r="25" spans="1:10" ht="13.5" customHeight="1" x14ac:dyDescent="0.2">
      <c r="B25" s="61"/>
    </row>
    <row r="26" spans="1:10" ht="13.5" customHeight="1" x14ac:dyDescent="0.2"/>
    <row r="27" spans="1:10" ht="13.5" customHeight="1" x14ac:dyDescent="0.2"/>
    <row r="28" spans="1:10" ht="13.5" customHeight="1" x14ac:dyDescent="0.2"/>
    <row r="65505" spans="9:9" x14ac:dyDescent="0.2">
      <c r="I65505" s="457"/>
    </row>
  </sheetData>
  <phoneticPr fontId="0" type="noConversion"/>
  <printOptions horizontalCentered="1"/>
  <pageMargins left="1.1811023622047245" right="1.1811023622047245" top="1.1811023622047245" bottom="1" header="0" footer="0"/>
  <pageSetup scale="74" orientation="portrait" r:id="rId1"/>
  <headerFooter alignWithMargins="0">
    <oddFooter xml:space="preserve">&amp;C
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7564-7F6B-4938-BD19-FA3B399C3CAD}">
  <sheetPr codeName="Hoja55">
    <pageSetUpPr fitToPage="1"/>
  </sheetPr>
  <dimension ref="A1:P18"/>
  <sheetViews>
    <sheetView zoomScale="112" zoomScaleNormal="112" workbookViewId="0">
      <selection activeCell="A77" sqref="A77"/>
    </sheetView>
  </sheetViews>
  <sheetFormatPr baseColWidth="10" defaultColWidth="11.42578125" defaultRowHeight="13.5" x14ac:dyDescent="0.25"/>
  <cols>
    <col min="1" max="1" width="13.42578125" style="8" customWidth="1"/>
    <col min="2" max="5" width="13" style="8" customWidth="1"/>
    <col min="6" max="6" width="11.85546875" style="8" customWidth="1"/>
    <col min="7" max="7" width="11" style="8" customWidth="1"/>
    <col min="8" max="8" width="14.28515625" style="8" customWidth="1"/>
    <col min="9" max="16384" width="11.42578125" style="8"/>
  </cols>
  <sheetData>
    <row r="1" spans="1:16" x14ac:dyDescent="0.25">
      <c r="A1" s="61" t="s">
        <v>487</v>
      </c>
      <c r="B1" s="4"/>
      <c r="C1" s="4"/>
      <c r="D1" s="4"/>
      <c r="E1" s="4"/>
      <c r="F1" s="4"/>
      <c r="G1" s="4"/>
      <c r="H1" s="4"/>
      <c r="I1" s="4"/>
    </row>
    <row r="2" spans="1:16" x14ac:dyDescent="0.25">
      <c r="A2" s="61"/>
      <c r="B2" s="4"/>
      <c r="C2" s="4"/>
      <c r="D2" s="4"/>
      <c r="E2" s="4"/>
      <c r="F2" s="4"/>
      <c r="G2" s="4"/>
      <c r="H2" s="4"/>
      <c r="I2" s="4"/>
    </row>
    <row r="3" spans="1:16" x14ac:dyDescent="0.25">
      <c r="A3" s="218"/>
      <c r="B3" s="219"/>
      <c r="C3" s="219"/>
      <c r="D3" s="220" t="s">
        <v>37</v>
      </c>
      <c r="E3" s="220"/>
      <c r="F3" s="220"/>
      <c r="G3" s="219"/>
      <c r="H3" s="219"/>
      <c r="I3" s="219"/>
      <c r="J3" s="221"/>
    </row>
    <row r="4" spans="1:16" ht="38.25" x14ac:dyDescent="0.25">
      <c r="A4" s="209" t="s">
        <v>0</v>
      </c>
      <c r="B4" s="210" t="s">
        <v>28</v>
      </c>
      <c r="C4" s="210" t="s">
        <v>30</v>
      </c>
      <c r="D4" s="210" t="s">
        <v>27</v>
      </c>
      <c r="E4" s="210" t="s">
        <v>29</v>
      </c>
      <c r="F4" s="210" t="s">
        <v>415</v>
      </c>
      <c r="G4" s="210" t="s">
        <v>416</v>
      </c>
      <c r="H4" s="210" t="s">
        <v>417</v>
      </c>
      <c r="I4" s="210" t="s">
        <v>418</v>
      </c>
      <c r="J4" s="210" t="s">
        <v>22</v>
      </c>
      <c r="K4" s="20"/>
      <c r="L4" s="20"/>
      <c r="M4" s="20"/>
      <c r="N4" s="20"/>
      <c r="O4" s="20"/>
      <c r="P4" s="20"/>
    </row>
    <row r="5" spans="1:16" ht="13.5" customHeight="1" x14ac:dyDescent="0.25">
      <c r="A5" s="51" t="s">
        <v>2</v>
      </c>
      <c r="B5" s="456">
        <v>0</v>
      </c>
      <c r="C5" s="456">
        <v>0</v>
      </c>
      <c r="D5" s="456">
        <v>0</v>
      </c>
      <c r="E5" s="456">
        <v>0</v>
      </c>
      <c r="F5" s="456">
        <v>0</v>
      </c>
      <c r="G5" s="456">
        <v>0</v>
      </c>
      <c r="H5" s="456">
        <v>0</v>
      </c>
      <c r="I5" s="456">
        <v>0</v>
      </c>
      <c r="J5" s="181">
        <f>+SUM(B5:I5)</f>
        <v>0</v>
      </c>
      <c r="K5" s="20"/>
      <c r="L5" s="20"/>
      <c r="M5" s="20"/>
      <c r="N5" s="20"/>
      <c r="O5" s="20"/>
      <c r="P5" s="20"/>
    </row>
    <row r="6" spans="1:16" ht="13.5" customHeight="1" x14ac:dyDescent="0.25">
      <c r="A6" s="51" t="s">
        <v>3</v>
      </c>
      <c r="B6" s="456">
        <v>0</v>
      </c>
      <c r="C6" s="456">
        <v>0</v>
      </c>
      <c r="D6" s="456">
        <v>0</v>
      </c>
      <c r="E6" s="456">
        <v>0</v>
      </c>
      <c r="F6" s="456">
        <v>0</v>
      </c>
      <c r="G6" s="456">
        <v>0</v>
      </c>
      <c r="H6" s="456">
        <v>0</v>
      </c>
      <c r="I6" s="456">
        <v>0</v>
      </c>
      <c r="J6" s="181">
        <f t="shared" ref="J6:J17" si="0">+SUM(B6:I6)</f>
        <v>0</v>
      </c>
      <c r="K6" s="20"/>
      <c r="L6" s="20"/>
      <c r="M6" s="20"/>
      <c r="N6" s="20"/>
      <c r="O6" s="20"/>
      <c r="P6" s="20"/>
    </row>
    <row r="7" spans="1:16" ht="13.5" customHeight="1" x14ac:dyDescent="0.25">
      <c r="A7" s="51" t="s">
        <v>4</v>
      </c>
      <c r="B7" s="456">
        <v>0</v>
      </c>
      <c r="C7" s="456">
        <v>0</v>
      </c>
      <c r="D7" s="456">
        <v>0</v>
      </c>
      <c r="E7" s="456">
        <v>0</v>
      </c>
      <c r="F7" s="456">
        <v>0</v>
      </c>
      <c r="G7" s="456">
        <v>0</v>
      </c>
      <c r="H7" s="456">
        <v>0</v>
      </c>
      <c r="I7" s="456">
        <v>0</v>
      </c>
      <c r="J7" s="181">
        <f t="shared" si="0"/>
        <v>0</v>
      </c>
      <c r="K7" s="20"/>
      <c r="L7" s="20"/>
      <c r="M7" s="20"/>
      <c r="N7" s="20"/>
      <c r="O7" s="20"/>
      <c r="P7" s="20"/>
    </row>
    <row r="8" spans="1:16" ht="13.5" customHeight="1" x14ac:dyDescent="0.25">
      <c r="A8" s="51" t="s">
        <v>5</v>
      </c>
      <c r="B8" s="456">
        <v>0</v>
      </c>
      <c r="C8" s="456">
        <v>0</v>
      </c>
      <c r="D8" s="456">
        <v>0</v>
      </c>
      <c r="E8" s="456">
        <v>0</v>
      </c>
      <c r="F8" s="456">
        <v>0</v>
      </c>
      <c r="G8" s="456">
        <v>0</v>
      </c>
      <c r="H8" s="456">
        <v>0</v>
      </c>
      <c r="I8" s="456">
        <v>0</v>
      </c>
      <c r="J8" s="181">
        <f t="shared" si="0"/>
        <v>0</v>
      </c>
      <c r="K8" s="20"/>
      <c r="L8" s="20"/>
      <c r="M8" s="20"/>
      <c r="N8" s="20"/>
      <c r="O8" s="20"/>
      <c r="P8" s="20"/>
    </row>
    <row r="9" spans="1:16" ht="13.5" customHeight="1" x14ac:dyDescent="0.25">
      <c r="A9" s="51" t="s">
        <v>6</v>
      </c>
      <c r="B9" s="456">
        <v>0</v>
      </c>
      <c r="C9" s="456">
        <v>0</v>
      </c>
      <c r="D9" s="456">
        <v>0</v>
      </c>
      <c r="E9" s="456">
        <v>0</v>
      </c>
      <c r="F9" s="456">
        <v>0</v>
      </c>
      <c r="G9" s="456">
        <v>0</v>
      </c>
      <c r="H9" s="456">
        <v>0</v>
      </c>
      <c r="I9" s="456">
        <v>0</v>
      </c>
      <c r="J9" s="181">
        <f t="shared" si="0"/>
        <v>0</v>
      </c>
      <c r="K9" s="20"/>
      <c r="L9" s="20"/>
      <c r="M9" s="20"/>
      <c r="N9" s="20"/>
      <c r="O9" s="20"/>
      <c r="P9" s="20"/>
    </row>
    <row r="10" spans="1:16" ht="13.5" customHeight="1" x14ac:dyDescent="0.25">
      <c r="A10" s="51" t="s">
        <v>7</v>
      </c>
      <c r="B10" s="456">
        <v>0</v>
      </c>
      <c r="C10" s="456">
        <v>0</v>
      </c>
      <c r="D10" s="456">
        <v>0</v>
      </c>
      <c r="E10" s="456">
        <v>0</v>
      </c>
      <c r="F10" s="456">
        <v>0</v>
      </c>
      <c r="G10" s="456">
        <v>0</v>
      </c>
      <c r="H10" s="456">
        <v>0</v>
      </c>
      <c r="I10" s="456">
        <v>0</v>
      </c>
      <c r="J10" s="181">
        <f t="shared" si="0"/>
        <v>0</v>
      </c>
      <c r="K10" s="20"/>
      <c r="L10" s="20"/>
      <c r="M10" s="20"/>
      <c r="N10" s="20"/>
      <c r="O10" s="20"/>
      <c r="P10" s="20"/>
    </row>
    <row r="11" spans="1:16" ht="13.5" customHeight="1" x14ac:dyDescent="0.25">
      <c r="A11" s="51" t="s">
        <v>8</v>
      </c>
      <c r="B11" s="456">
        <v>0</v>
      </c>
      <c r="C11" s="456">
        <v>0</v>
      </c>
      <c r="D11" s="456">
        <v>0</v>
      </c>
      <c r="E11" s="456">
        <v>0</v>
      </c>
      <c r="F11" s="456">
        <v>0</v>
      </c>
      <c r="G11" s="456">
        <v>0</v>
      </c>
      <c r="H11" s="456">
        <v>0</v>
      </c>
      <c r="I11" s="456">
        <v>0</v>
      </c>
      <c r="J11" s="181">
        <f t="shared" si="0"/>
        <v>0</v>
      </c>
      <c r="K11" s="20"/>
      <c r="L11" s="20"/>
      <c r="M11" s="20"/>
      <c r="N11" s="20"/>
      <c r="O11" s="20"/>
      <c r="P11" s="20"/>
    </row>
    <row r="12" spans="1:16" ht="13.5" customHeight="1" x14ac:dyDescent="0.25">
      <c r="A12" s="51" t="s">
        <v>9</v>
      </c>
      <c r="B12" s="456">
        <v>0</v>
      </c>
      <c r="C12" s="456">
        <v>0</v>
      </c>
      <c r="D12" s="456">
        <v>0</v>
      </c>
      <c r="E12" s="456">
        <v>0</v>
      </c>
      <c r="F12" s="456">
        <v>0</v>
      </c>
      <c r="G12" s="456">
        <v>0</v>
      </c>
      <c r="H12" s="456">
        <v>0</v>
      </c>
      <c r="I12" s="456">
        <v>0</v>
      </c>
      <c r="J12" s="181">
        <f t="shared" si="0"/>
        <v>0</v>
      </c>
      <c r="K12" s="20"/>
      <c r="L12" s="20"/>
      <c r="M12" s="20"/>
      <c r="N12" s="20"/>
      <c r="O12" s="20"/>
      <c r="P12" s="20"/>
    </row>
    <row r="13" spans="1:16" ht="13.5" customHeight="1" x14ac:dyDescent="0.25">
      <c r="A13" s="51" t="s">
        <v>10</v>
      </c>
      <c r="B13" s="456">
        <v>0</v>
      </c>
      <c r="C13" s="456">
        <v>0</v>
      </c>
      <c r="D13" s="456">
        <v>0</v>
      </c>
      <c r="E13" s="456">
        <v>0</v>
      </c>
      <c r="F13" s="456">
        <v>0</v>
      </c>
      <c r="G13" s="456">
        <v>0</v>
      </c>
      <c r="H13" s="456">
        <v>0</v>
      </c>
      <c r="I13" s="456">
        <v>0</v>
      </c>
      <c r="J13" s="181">
        <f t="shared" si="0"/>
        <v>0</v>
      </c>
      <c r="K13" s="20"/>
      <c r="L13" s="20"/>
      <c r="M13" s="20"/>
      <c r="N13" s="20"/>
      <c r="O13" s="20"/>
      <c r="P13" s="20"/>
    </row>
    <row r="14" spans="1:16" ht="13.5" customHeight="1" x14ac:dyDescent="0.25">
      <c r="A14" s="51" t="s">
        <v>11</v>
      </c>
      <c r="B14" s="456">
        <v>0</v>
      </c>
      <c r="C14" s="456">
        <v>0</v>
      </c>
      <c r="D14" s="456">
        <v>0</v>
      </c>
      <c r="E14" s="456">
        <v>0</v>
      </c>
      <c r="F14" s="456">
        <v>0</v>
      </c>
      <c r="G14" s="456">
        <v>0</v>
      </c>
      <c r="H14" s="456">
        <v>0</v>
      </c>
      <c r="I14" s="456">
        <v>0</v>
      </c>
      <c r="J14" s="181">
        <f t="shared" si="0"/>
        <v>0</v>
      </c>
      <c r="K14" s="20"/>
      <c r="L14" s="20"/>
      <c r="M14" s="20"/>
      <c r="N14" s="20"/>
      <c r="O14" s="20"/>
      <c r="P14" s="20"/>
    </row>
    <row r="15" spans="1:16" ht="13.5" customHeight="1" x14ac:dyDescent="0.25">
      <c r="A15" s="51" t="s">
        <v>12</v>
      </c>
      <c r="B15" s="456">
        <v>0</v>
      </c>
      <c r="C15" s="456">
        <v>0</v>
      </c>
      <c r="D15" s="456">
        <v>0</v>
      </c>
      <c r="E15" s="456">
        <v>0</v>
      </c>
      <c r="F15" s="456">
        <v>0</v>
      </c>
      <c r="G15" s="456">
        <v>0</v>
      </c>
      <c r="H15" s="456">
        <v>0</v>
      </c>
      <c r="I15" s="456">
        <v>0</v>
      </c>
      <c r="J15" s="181">
        <f t="shared" si="0"/>
        <v>0</v>
      </c>
      <c r="K15" s="20"/>
      <c r="L15" s="20"/>
      <c r="M15" s="20"/>
      <c r="N15" s="20"/>
      <c r="O15" s="20"/>
      <c r="P15" s="20"/>
    </row>
    <row r="16" spans="1:16" ht="13.5" customHeight="1" x14ac:dyDescent="0.25">
      <c r="A16" s="51" t="s">
        <v>13</v>
      </c>
      <c r="B16" s="456">
        <v>0</v>
      </c>
      <c r="C16" s="456">
        <v>0</v>
      </c>
      <c r="D16" s="456">
        <v>0</v>
      </c>
      <c r="E16" s="456">
        <v>0</v>
      </c>
      <c r="F16" s="456">
        <v>0</v>
      </c>
      <c r="G16" s="456">
        <v>0</v>
      </c>
      <c r="H16" s="456">
        <v>0</v>
      </c>
      <c r="I16" s="456">
        <v>0</v>
      </c>
      <c r="J16" s="181">
        <f t="shared" si="0"/>
        <v>0</v>
      </c>
      <c r="K16" s="20"/>
      <c r="L16" s="20"/>
      <c r="M16" s="20"/>
      <c r="N16" s="20"/>
      <c r="O16" s="20"/>
      <c r="P16" s="20"/>
    </row>
    <row r="17" spans="1:10" x14ac:dyDescent="0.25">
      <c r="A17" s="211" t="s">
        <v>15</v>
      </c>
      <c r="B17" s="369">
        <f>SUM(B5:B16)</f>
        <v>0</v>
      </c>
      <c r="C17" s="369">
        <f t="shared" ref="C17:I17" si="1">SUM(C5:C16)</f>
        <v>0</v>
      </c>
      <c r="D17" s="369">
        <f t="shared" si="1"/>
        <v>0</v>
      </c>
      <c r="E17" s="369">
        <f t="shared" si="1"/>
        <v>0</v>
      </c>
      <c r="F17" s="369">
        <f t="shared" si="1"/>
        <v>0</v>
      </c>
      <c r="G17" s="369">
        <f t="shared" si="1"/>
        <v>0</v>
      </c>
      <c r="H17" s="369">
        <f t="shared" si="1"/>
        <v>0</v>
      </c>
      <c r="I17" s="369">
        <f t="shared" si="1"/>
        <v>0</v>
      </c>
      <c r="J17" s="369">
        <f t="shared" si="0"/>
        <v>0</v>
      </c>
    </row>
    <row r="18" spans="1:10" x14ac:dyDescent="0.25">
      <c r="A18" s="4"/>
      <c r="B18" s="4"/>
      <c r="C18" s="4"/>
      <c r="D18" s="4"/>
      <c r="E18" s="4"/>
      <c r="F18" s="4"/>
      <c r="G18" s="4"/>
      <c r="H18" s="28"/>
      <c r="I18" s="28"/>
    </row>
  </sheetData>
  <pageMargins left="1.19" right="1.2" top="1.19" bottom="1" header="0" footer="0"/>
  <pageSetup scale="70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49">
    <pageSetUpPr fitToPage="1"/>
  </sheetPr>
  <dimension ref="B1:N26"/>
  <sheetViews>
    <sheetView zoomScale="90" zoomScaleNormal="90" workbookViewId="0">
      <selection activeCell="L27" sqref="L27"/>
    </sheetView>
  </sheetViews>
  <sheetFormatPr baseColWidth="10" defaultColWidth="11.42578125" defaultRowHeight="13.5" x14ac:dyDescent="0.25"/>
  <cols>
    <col min="1" max="1" width="2.5703125" style="8" customWidth="1"/>
    <col min="2" max="2" width="17.42578125" style="8" customWidth="1"/>
    <col min="3" max="3" width="14.140625" style="8" bestFit="1" customWidth="1"/>
    <col min="4" max="4" width="14.140625" style="8" customWidth="1"/>
    <col min="5" max="5" width="15.140625" style="8" bestFit="1" customWidth="1"/>
    <col min="6" max="6" width="18.42578125" style="8" customWidth="1"/>
    <col min="7" max="7" width="16" style="8" customWidth="1"/>
    <col min="8" max="8" width="13.140625" style="8" customWidth="1"/>
    <col min="9" max="9" width="14.140625" style="8" bestFit="1" customWidth="1"/>
    <col min="10" max="10" width="14.140625" style="8" customWidth="1"/>
    <col min="11" max="11" width="19.85546875" style="8" customWidth="1"/>
    <col min="12" max="12" width="18.85546875" style="8" bestFit="1" customWidth="1"/>
    <col min="13" max="13" width="16.7109375" style="8" customWidth="1"/>
    <col min="14" max="16384" width="11.42578125" style="8"/>
  </cols>
  <sheetData>
    <row r="1" spans="2:14" x14ac:dyDescent="0.25">
      <c r="B1" s="75" t="s">
        <v>483</v>
      </c>
    </row>
    <row r="3" spans="2:14" x14ac:dyDescent="0.25">
      <c r="B3" s="75" t="s">
        <v>126</v>
      </c>
    </row>
    <row r="6" spans="2:14" ht="18" customHeight="1" x14ac:dyDescent="0.25">
      <c r="B6" s="222"/>
      <c r="C6" s="588" t="s">
        <v>36</v>
      </c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90"/>
    </row>
    <row r="7" spans="2:14" ht="34.5" customHeight="1" x14ac:dyDescent="0.25">
      <c r="B7" s="334" t="s">
        <v>0</v>
      </c>
      <c r="C7" s="334" t="s">
        <v>191</v>
      </c>
      <c r="D7" s="334" t="s">
        <v>193</v>
      </c>
      <c r="E7" s="334" t="s">
        <v>210</v>
      </c>
      <c r="F7" s="335" t="s">
        <v>203</v>
      </c>
      <c r="G7" s="335" t="s">
        <v>196</v>
      </c>
      <c r="H7" s="335" t="s">
        <v>394</v>
      </c>
      <c r="I7" s="334" t="s">
        <v>211</v>
      </c>
      <c r="J7" s="334" t="s">
        <v>198</v>
      </c>
      <c r="K7" s="334" t="s">
        <v>200</v>
      </c>
      <c r="L7" s="335" t="s">
        <v>202</v>
      </c>
      <c r="M7" s="335" t="s">
        <v>112</v>
      </c>
      <c r="N7" s="334" t="s">
        <v>15</v>
      </c>
    </row>
    <row r="8" spans="2:14" x14ac:dyDescent="0.25">
      <c r="B8" s="71" t="s">
        <v>2</v>
      </c>
      <c r="C8" s="193">
        <v>105.864</v>
      </c>
      <c r="D8" s="193">
        <v>69.120999999999995</v>
      </c>
      <c r="E8" s="193">
        <v>10932.849</v>
      </c>
      <c r="F8" s="193">
        <v>5235.7829999999994</v>
      </c>
      <c r="G8" s="193">
        <v>323.35300000000001</v>
      </c>
      <c r="H8" s="193">
        <v>177.26505999999998</v>
      </c>
      <c r="I8" s="193">
        <v>1667.9731399999998</v>
      </c>
      <c r="J8" s="193">
        <v>499.27258</v>
      </c>
      <c r="K8" s="193">
        <v>420.05300000000005</v>
      </c>
      <c r="L8" s="193">
        <v>27541.794000000002</v>
      </c>
      <c r="M8" s="193">
        <v>55184.785000000003</v>
      </c>
      <c r="N8" s="60">
        <f>SUM(C8:M8)</f>
        <v>102158.11278000001</v>
      </c>
    </row>
    <row r="9" spans="2:14" x14ac:dyDescent="0.25">
      <c r="B9" s="71" t="s">
        <v>3</v>
      </c>
      <c r="C9" s="193">
        <v>90.185000000000002</v>
      </c>
      <c r="D9" s="193">
        <v>55.673000000000002</v>
      </c>
      <c r="E9" s="193">
        <v>16494.64</v>
      </c>
      <c r="F9" s="193">
        <v>5182.7179999999998</v>
      </c>
      <c r="G9" s="193">
        <v>288.726</v>
      </c>
      <c r="H9" s="193">
        <v>168.75900000000001</v>
      </c>
      <c r="I9" s="193">
        <v>1399.7070000000001</v>
      </c>
      <c r="J9" s="193">
        <v>504.75661000000002</v>
      </c>
      <c r="K9" s="193">
        <v>461.33699999999999</v>
      </c>
      <c r="L9" s="193">
        <v>27727.464</v>
      </c>
      <c r="M9" s="193">
        <v>48706.357000000004</v>
      </c>
      <c r="N9" s="60">
        <f t="shared" ref="N9:N19" si="0">SUM(C9:M9)</f>
        <v>101080.32261</v>
      </c>
    </row>
    <row r="10" spans="2:14" x14ac:dyDescent="0.25">
      <c r="B10" s="71" t="s">
        <v>4</v>
      </c>
      <c r="C10" s="193">
        <v>87.768000000000001</v>
      </c>
      <c r="D10" s="193">
        <v>69.924000000000007</v>
      </c>
      <c r="E10" s="193">
        <v>16366.705999999998</v>
      </c>
      <c r="F10" s="193">
        <v>5948.4530000000004</v>
      </c>
      <c r="G10" s="193">
        <v>347.73200000000003</v>
      </c>
      <c r="H10" s="193">
        <v>182.11905999999999</v>
      </c>
      <c r="I10" s="193">
        <v>1405.249</v>
      </c>
      <c r="J10" s="193">
        <v>545.54263000000003</v>
      </c>
      <c r="K10" s="193">
        <v>505.12900000000002</v>
      </c>
      <c r="L10" s="193">
        <v>31522.582000000006</v>
      </c>
      <c r="M10" s="193">
        <v>57949.750999999989</v>
      </c>
      <c r="N10" s="60">
        <f t="shared" si="0"/>
        <v>114930.95569</v>
      </c>
    </row>
    <row r="11" spans="2:14" x14ac:dyDescent="0.25">
      <c r="B11" s="71" t="s">
        <v>5</v>
      </c>
      <c r="C11" s="193">
        <v>103.497</v>
      </c>
      <c r="D11" s="193">
        <v>79.771000000000001</v>
      </c>
      <c r="E11" s="193">
        <v>22021.403999999999</v>
      </c>
      <c r="F11" s="193">
        <v>5939.6260000000002</v>
      </c>
      <c r="G11" s="193">
        <v>330.05799999999999</v>
      </c>
      <c r="H11" s="193">
        <v>263.02388000000002</v>
      </c>
      <c r="I11" s="193">
        <v>1928.8134000000002</v>
      </c>
      <c r="J11" s="193">
        <v>730.46270000000004</v>
      </c>
      <c r="K11" s="193">
        <v>546.09799999999996</v>
      </c>
      <c r="L11" s="193">
        <v>38297.121000000006</v>
      </c>
      <c r="M11" s="193">
        <v>61215.292000000001</v>
      </c>
      <c r="N11" s="60">
        <f t="shared" si="0"/>
        <v>131455.16698000001</v>
      </c>
    </row>
    <row r="12" spans="2:14" x14ac:dyDescent="0.25">
      <c r="B12" s="71" t="s">
        <v>6</v>
      </c>
      <c r="C12" s="193">
        <v>120.991</v>
      </c>
      <c r="D12" s="193">
        <v>90.896999999999991</v>
      </c>
      <c r="E12" s="193">
        <v>20987.128999999997</v>
      </c>
      <c r="F12" s="193">
        <v>5629.9290000000001</v>
      </c>
      <c r="G12" s="193">
        <v>360.495</v>
      </c>
      <c r="H12" s="193">
        <v>334.80771000000004</v>
      </c>
      <c r="I12" s="193">
        <v>2388.5487599999997</v>
      </c>
      <c r="J12" s="193">
        <v>925.32210999999995</v>
      </c>
      <c r="K12" s="193">
        <v>817.72599999999989</v>
      </c>
      <c r="L12" s="193">
        <v>46145.548999999999</v>
      </c>
      <c r="M12" s="193">
        <v>77219.85100000001</v>
      </c>
      <c r="N12" s="60">
        <f t="shared" si="0"/>
        <v>155021.24557999999</v>
      </c>
    </row>
    <row r="13" spans="2:14" x14ac:dyDescent="0.25">
      <c r="B13" s="71" t="s">
        <v>7</v>
      </c>
      <c r="C13" s="193">
        <v>140.68600000000001</v>
      </c>
      <c r="D13" s="193">
        <v>99.04</v>
      </c>
      <c r="E13" s="193">
        <v>24790.182999999997</v>
      </c>
      <c r="F13" s="193">
        <v>6130.6319999999996</v>
      </c>
      <c r="G13" s="193">
        <v>467.40700000000004</v>
      </c>
      <c r="H13" s="193">
        <v>463.86761000000007</v>
      </c>
      <c r="I13" s="193">
        <v>3857.7435450000003</v>
      </c>
      <c r="J13" s="193">
        <v>1121.2387699999999</v>
      </c>
      <c r="K13" s="193">
        <v>684.65199999999993</v>
      </c>
      <c r="L13" s="193">
        <v>47905.729999999996</v>
      </c>
      <c r="M13" s="193">
        <v>87942.372000000003</v>
      </c>
      <c r="N13" s="60">
        <f t="shared" si="0"/>
        <v>173603.55192499998</v>
      </c>
    </row>
    <row r="14" spans="2:14" x14ac:dyDescent="0.25">
      <c r="B14" s="71" t="s">
        <v>8</v>
      </c>
      <c r="C14" s="193">
        <v>148.505</v>
      </c>
      <c r="D14" s="193">
        <v>101.756</v>
      </c>
      <c r="E14" s="193">
        <v>21434.650999999998</v>
      </c>
      <c r="F14" s="193">
        <v>6204.6779999999999</v>
      </c>
      <c r="G14" s="193">
        <v>503.17399999999998</v>
      </c>
      <c r="H14" s="193">
        <v>464.28992</v>
      </c>
      <c r="I14" s="193">
        <v>4291.2121900000002</v>
      </c>
      <c r="J14" s="193">
        <v>1229.90987</v>
      </c>
      <c r="K14" s="193">
        <v>846.54</v>
      </c>
      <c r="L14" s="193">
        <v>51371.909</v>
      </c>
      <c r="M14" s="193">
        <v>90805.745999999999</v>
      </c>
      <c r="N14" s="60">
        <f t="shared" si="0"/>
        <v>177402.37098000001</v>
      </c>
    </row>
    <row r="15" spans="2:14" x14ac:dyDescent="0.25">
      <c r="B15" s="71" t="s">
        <v>9</v>
      </c>
      <c r="C15" s="193">
        <v>173.35199999999998</v>
      </c>
      <c r="D15" s="193">
        <v>108.16900000000001</v>
      </c>
      <c r="E15" s="193">
        <v>13571.352999999999</v>
      </c>
      <c r="F15" s="193">
        <v>5391.5110000000004</v>
      </c>
      <c r="G15" s="193">
        <v>427.57900000000001</v>
      </c>
      <c r="H15" s="193">
        <v>412.66262999999998</v>
      </c>
      <c r="I15" s="193">
        <v>3880.4106700000002</v>
      </c>
      <c r="J15" s="193">
        <v>1051.6567</v>
      </c>
      <c r="K15" s="193">
        <v>756.08300000000008</v>
      </c>
      <c r="L15" s="193">
        <v>52377.681999999993</v>
      </c>
      <c r="M15" s="193">
        <v>84353.570999999996</v>
      </c>
      <c r="N15" s="60">
        <f t="shared" si="0"/>
        <v>162504.03</v>
      </c>
    </row>
    <row r="16" spans="2:14" x14ac:dyDescent="0.25">
      <c r="B16" s="71" t="s">
        <v>10</v>
      </c>
      <c r="C16" s="193">
        <v>110.2</v>
      </c>
      <c r="D16" s="193">
        <v>94.356999999999999</v>
      </c>
      <c r="E16" s="193">
        <v>11632.756000000001</v>
      </c>
      <c r="F16" s="193">
        <v>5181.3380000000006</v>
      </c>
      <c r="G16" s="193">
        <v>391.19000000000005</v>
      </c>
      <c r="H16" s="193">
        <v>391.03091999999998</v>
      </c>
      <c r="I16" s="193">
        <v>3714.5772199999997</v>
      </c>
      <c r="J16" s="193">
        <v>964.62350000000015</v>
      </c>
      <c r="K16" s="193">
        <v>639.26900000000001</v>
      </c>
      <c r="L16" s="193">
        <v>46827.547000000006</v>
      </c>
      <c r="M16" s="193">
        <v>70464.379000000001</v>
      </c>
      <c r="N16" s="60">
        <f t="shared" si="0"/>
        <v>140411.26764000001</v>
      </c>
    </row>
    <row r="17" spans="2:14" x14ac:dyDescent="0.25">
      <c r="B17" s="71" t="s">
        <v>11</v>
      </c>
      <c r="C17" s="193">
        <v>166.56700000000001</v>
      </c>
      <c r="D17" s="193">
        <v>91.518000000000015</v>
      </c>
      <c r="E17" s="193">
        <v>12035.401999999998</v>
      </c>
      <c r="F17" s="193">
        <v>5441.8379999999997</v>
      </c>
      <c r="G17" s="193">
        <v>357.39200000000005</v>
      </c>
      <c r="H17" s="193">
        <v>364.64305999999999</v>
      </c>
      <c r="I17" s="193">
        <v>3533.9780999999994</v>
      </c>
      <c r="J17" s="193">
        <v>788.94101000000001</v>
      </c>
      <c r="K17" s="193">
        <v>601.54500000000007</v>
      </c>
      <c r="L17" s="193">
        <v>43664.082999999999</v>
      </c>
      <c r="M17" s="193">
        <v>63330.591</v>
      </c>
      <c r="N17" s="60">
        <f t="shared" si="0"/>
        <v>130376.49816999999</v>
      </c>
    </row>
    <row r="18" spans="2:14" x14ac:dyDescent="0.25">
      <c r="B18" s="71" t="s">
        <v>12</v>
      </c>
      <c r="C18" s="193">
        <v>141.91300000000001</v>
      </c>
      <c r="D18" s="193">
        <v>96.495000000000005</v>
      </c>
      <c r="E18" s="193">
        <v>14183.730000000001</v>
      </c>
      <c r="F18" s="193">
        <v>5208.4660000000003</v>
      </c>
      <c r="G18" s="193">
        <v>289.26299999999998</v>
      </c>
      <c r="H18" s="193">
        <v>297.04219000000001</v>
      </c>
      <c r="I18" s="193">
        <v>2074.62536</v>
      </c>
      <c r="J18" s="193">
        <v>665.38888000000009</v>
      </c>
      <c r="K18" s="193">
        <v>558.53499999999997</v>
      </c>
      <c r="L18" s="193">
        <v>38256.248</v>
      </c>
      <c r="M18" s="193">
        <v>54146.728999999999</v>
      </c>
      <c r="N18" s="60">
        <f t="shared" si="0"/>
        <v>115918.43542999998</v>
      </c>
    </row>
    <row r="19" spans="2:14" x14ac:dyDescent="0.25">
      <c r="B19" s="71" t="s">
        <v>13</v>
      </c>
      <c r="C19" s="193">
        <v>117.32</v>
      </c>
      <c r="D19" s="193">
        <v>87.67</v>
      </c>
      <c r="E19" s="193">
        <v>14145.896999999997</v>
      </c>
      <c r="F19" s="193">
        <v>4838.4989999999998</v>
      </c>
      <c r="G19" s="193">
        <v>344.755</v>
      </c>
      <c r="H19" s="193">
        <v>235.22008</v>
      </c>
      <c r="I19" s="193">
        <v>2072.01604</v>
      </c>
      <c r="J19" s="193">
        <v>550.58191999999997</v>
      </c>
      <c r="K19" s="193">
        <v>455.86500000000001</v>
      </c>
      <c r="L19" s="193">
        <v>31348.358999999997</v>
      </c>
      <c r="M19" s="193">
        <v>54042.911000000007</v>
      </c>
      <c r="N19" s="60">
        <f t="shared" si="0"/>
        <v>108239.09404</v>
      </c>
    </row>
    <row r="20" spans="2:14" ht="16.5" customHeight="1" x14ac:dyDescent="0.25">
      <c r="B20" s="401" t="s">
        <v>15</v>
      </c>
      <c r="C20" s="402">
        <f t="shared" ref="C20:L20" si="1">SUM(C8:C19)</f>
        <v>1506.848</v>
      </c>
      <c r="D20" s="402">
        <f t="shared" si="1"/>
        <v>1044.3910000000001</v>
      </c>
      <c r="E20" s="402">
        <f t="shared" si="1"/>
        <v>198596.69999999998</v>
      </c>
      <c r="F20" s="402">
        <f t="shared" si="1"/>
        <v>66333.471000000005</v>
      </c>
      <c r="G20" s="402">
        <f t="shared" si="1"/>
        <v>4431.1240000000007</v>
      </c>
      <c r="H20" s="402">
        <f t="shared" si="1"/>
        <v>3754.7311199999999</v>
      </c>
      <c r="I20" s="402">
        <f t="shared" si="1"/>
        <v>32214.854425000001</v>
      </c>
      <c r="J20" s="402">
        <f t="shared" si="1"/>
        <v>9577.6972800000003</v>
      </c>
      <c r="K20" s="402">
        <f t="shared" si="1"/>
        <v>7292.8320000000003</v>
      </c>
      <c r="L20" s="402">
        <f t="shared" si="1"/>
        <v>482986.06799999997</v>
      </c>
      <c r="M20" s="402">
        <f t="shared" ref="M20" si="2">SUM(M8:M19)</f>
        <v>805362.33500000008</v>
      </c>
      <c r="N20" s="402">
        <f>SUM(N8:N19)</f>
        <v>1613101.051825</v>
      </c>
    </row>
    <row r="26" spans="2:14" x14ac:dyDescent="0.25">
      <c r="D26" s="399"/>
      <c r="E26" s="399"/>
      <c r="F26" s="399"/>
      <c r="G26" s="399"/>
      <c r="H26" s="399"/>
      <c r="I26" s="399"/>
      <c r="J26" s="400"/>
    </row>
  </sheetData>
  <mergeCells count="1">
    <mergeCell ref="C6:N6"/>
  </mergeCells>
  <phoneticPr fontId="0" type="noConversion"/>
  <printOptions horizontalCentered="1"/>
  <pageMargins left="1.1811023622047245" right="1.1811023622047245" top="1.1811023622047245" bottom="1" header="0" footer="0"/>
  <pageSetup paperSize="14" scale="71" orientation="landscape" r:id="rId1"/>
  <headerFooter alignWithMargins="0">
    <oddFooter>&amp;C46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0">
    <pageSetUpPr fitToPage="1"/>
  </sheetPr>
  <dimension ref="A1:J45"/>
  <sheetViews>
    <sheetView zoomScale="90" zoomScaleNormal="90" workbookViewId="0">
      <selection activeCell="L27" sqref="L27"/>
    </sheetView>
  </sheetViews>
  <sheetFormatPr baseColWidth="10" defaultColWidth="11.42578125" defaultRowHeight="13.5" x14ac:dyDescent="0.25"/>
  <cols>
    <col min="1" max="1" width="16.140625" style="75" customWidth="1"/>
    <col min="2" max="2" width="14.570312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8" width="21.140625" style="8" customWidth="1"/>
    <col min="9" max="9" width="14.140625" style="8" bestFit="1" customWidth="1"/>
    <col min="10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486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23"/>
      <c r="B4" s="591" t="s">
        <v>205</v>
      </c>
      <c r="C4" s="592"/>
      <c r="D4" s="592"/>
      <c r="E4" s="592"/>
      <c r="F4" s="592"/>
      <c r="G4" s="592"/>
      <c r="H4" s="592"/>
      <c r="I4" s="592"/>
      <c r="J4" s="593"/>
    </row>
    <row r="5" spans="1:10" s="75" customFormat="1" ht="25.5" customHeight="1" x14ac:dyDescent="0.2">
      <c r="A5" s="224" t="s">
        <v>0</v>
      </c>
      <c r="B5" s="210" t="s">
        <v>28</v>
      </c>
      <c r="C5" s="210" t="s">
        <v>30</v>
      </c>
      <c r="D5" s="210" t="s">
        <v>27</v>
      </c>
      <c r="E5" s="210" t="s">
        <v>29</v>
      </c>
      <c r="F5" s="210" t="s">
        <v>415</v>
      </c>
      <c r="G5" s="210" t="s">
        <v>416</v>
      </c>
      <c r="H5" s="210" t="s">
        <v>417</v>
      </c>
      <c r="I5" s="210" t="s">
        <v>418</v>
      </c>
      <c r="J5" s="210" t="s">
        <v>22</v>
      </c>
    </row>
    <row r="6" spans="1:10" ht="13.5" customHeight="1" x14ac:dyDescent="0.25">
      <c r="A6" s="58" t="s">
        <v>2</v>
      </c>
      <c r="B6" s="56">
        <v>51.256999999999998</v>
      </c>
      <c r="C6" s="56">
        <v>0</v>
      </c>
      <c r="D6" s="56">
        <v>54.606999999999999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f>SUM(B6:I6)</f>
        <v>105.864</v>
      </c>
    </row>
    <row r="7" spans="1:10" ht="13.5" customHeight="1" x14ac:dyDescent="0.25">
      <c r="A7" s="59" t="s">
        <v>3</v>
      </c>
      <c r="B7" s="56">
        <v>44.988</v>
      </c>
      <c r="C7" s="56">
        <v>0</v>
      </c>
      <c r="D7" s="56">
        <v>45.197000000000003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f t="shared" ref="J7:J17" si="0">SUM(B7:I7)</f>
        <v>90.185000000000002</v>
      </c>
    </row>
    <row r="8" spans="1:10" ht="13.5" customHeight="1" x14ac:dyDescent="0.25">
      <c r="A8" s="59" t="s">
        <v>4</v>
      </c>
      <c r="B8" s="56">
        <v>45.319000000000003</v>
      </c>
      <c r="C8" s="56">
        <v>0</v>
      </c>
      <c r="D8" s="56">
        <v>42.448999999999998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f t="shared" si="0"/>
        <v>87.768000000000001</v>
      </c>
    </row>
    <row r="9" spans="1:10" ht="13.5" customHeight="1" x14ac:dyDescent="0.25">
      <c r="A9" s="59" t="s">
        <v>5</v>
      </c>
      <c r="B9" s="56">
        <v>52.576000000000001</v>
      </c>
      <c r="C9" s="56">
        <v>0</v>
      </c>
      <c r="D9" s="56">
        <v>50.920999999999999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f t="shared" si="0"/>
        <v>103.497</v>
      </c>
    </row>
    <row r="10" spans="1:10" ht="13.5" customHeight="1" x14ac:dyDescent="0.25">
      <c r="A10" s="59" t="s">
        <v>6</v>
      </c>
      <c r="B10" s="56">
        <v>62.298000000000002</v>
      </c>
      <c r="C10" s="56">
        <v>0</v>
      </c>
      <c r="D10" s="56">
        <v>58.692999999999998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f t="shared" si="0"/>
        <v>120.991</v>
      </c>
    </row>
    <row r="11" spans="1:10" ht="13.5" customHeight="1" x14ac:dyDescent="0.25">
      <c r="A11" s="59" t="s">
        <v>7</v>
      </c>
      <c r="B11" s="56">
        <v>73.462000000000003</v>
      </c>
      <c r="C11" s="56">
        <v>0</v>
      </c>
      <c r="D11" s="56">
        <v>67.224000000000004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f t="shared" si="0"/>
        <v>140.68600000000001</v>
      </c>
    </row>
    <row r="12" spans="1:10" ht="13.5" customHeight="1" x14ac:dyDescent="0.25">
      <c r="A12" s="59" t="s">
        <v>8</v>
      </c>
      <c r="B12" s="56">
        <v>77.730999999999995</v>
      </c>
      <c r="C12" s="56">
        <v>0</v>
      </c>
      <c r="D12" s="56">
        <v>70.774000000000001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f t="shared" si="0"/>
        <v>148.505</v>
      </c>
    </row>
    <row r="13" spans="1:10" ht="13.5" customHeight="1" x14ac:dyDescent="0.25">
      <c r="A13" s="59" t="s">
        <v>9</v>
      </c>
      <c r="B13" s="56">
        <v>95.843999999999994</v>
      </c>
      <c r="C13" s="56">
        <v>0</v>
      </c>
      <c r="D13" s="56">
        <v>77.507999999999996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f t="shared" si="0"/>
        <v>173.35199999999998</v>
      </c>
    </row>
    <row r="14" spans="1:10" ht="13.5" customHeight="1" x14ac:dyDescent="0.25">
      <c r="A14" s="59" t="s">
        <v>10</v>
      </c>
      <c r="B14" s="56">
        <v>37.171999999999997</v>
      </c>
      <c r="C14" s="56">
        <v>0</v>
      </c>
      <c r="D14" s="56">
        <v>73.028000000000006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f t="shared" si="0"/>
        <v>110.2</v>
      </c>
    </row>
    <row r="15" spans="1:10" ht="13.5" customHeight="1" x14ac:dyDescent="0.25">
      <c r="A15" s="59" t="s">
        <v>11</v>
      </c>
      <c r="B15" s="56">
        <v>96.832999999999998</v>
      </c>
      <c r="C15" s="56">
        <v>0</v>
      </c>
      <c r="D15" s="56">
        <v>69.733999999999995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f t="shared" si="0"/>
        <v>166.56700000000001</v>
      </c>
    </row>
    <row r="16" spans="1:10" ht="13.5" customHeight="1" x14ac:dyDescent="0.25">
      <c r="A16" s="59" t="s">
        <v>12</v>
      </c>
      <c r="B16" s="56">
        <v>76.266000000000005</v>
      </c>
      <c r="C16" s="56">
        <v>0</v>
      </c>
      <c r="D16" s="56">
        <v>65.647000000000006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f t="shared" si="0"/>
        <v>141.91300000000001</v>
      </c>
    </row>
    <row r="17" spans="1:10" ht="13.5" customHeight="1" x14ac:dyDescent="0.25">
      <c r="A17" s="59" t="s">
        <v>13</v>
      </c>
      <c r="B17" s="56">
        <v>63.604999999999997</v>
      </c>
      <c r="C17" s="56">
        <v>0</v>
      </c>
      <c r="D17" s="56">
        <v>53.715000000000003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f t="shared" si="0"/>
        <v>117.32</v>
      </c>
    </row>
    <row r="18" spans="1:10" ht="13.5" customHeight="1" x14ac:dyDescent="0.25">
      <c r="A18" s="225" t="s">
        <v>22</v>
      </c>
      <c r="B18" s="60">
        <f t="shared" ref="B18:H18" si="1">+SUM(B6:B17)</f>
        <v>777.35099999999989</v>
      </c>
      <c r="C18" s="60">
        <f t="shared" si="1"/>
        <v>0</v>
      </c>
      <c r="D18" s="60">
        <f t="shared" si="1"/>
        <v>729.49700000000007</v>
      </c>
      <c r="E18" s="60">
        <f t="shared" si="1"/>
        <v>0</v>
      </c>
      <c r="F18" s="60">
        <f t="shared" si="1"/>
        <v>0</v>
      </c>
      <c r="G18" s="60">
        <f>+SUM(G6:G17)</f>
        <v>0</v>
      </c>
      <c r="H18" s="60">
        <f t="shared" si="1"/>
        <v>0</v>
      </c>
      <c r="I18" s="60">
        <f t="shared" ref="I18:J18" si="2">+SUM(I6:I17)</f>
        <v>0</v>
      </c>
      <c r="J18" s="60">
        <f t="shared" si="2"/>
        <v>1506.848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71"/>
      <c r="H19" s="37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71"/>
      <c r="H20" s="371"/>
      <c r="I20" s="53"/>
    </row>
    <row r="21" spans="1:10" ht="13.5" customHeight="1" x14ac:dyDescent="0.25">
      <c r="A21" s="226"/>
      <c r="B21" s="591" t="s">
        <v>379</v>
      </c>
      <c r="C21" s="592"/>
      <c r="D21" s="592"/>
      <c r="E21" s="592"/>
      <c r="F21" s="592"/>
      <c r="G21" s="592"/>
      <c r="H21" s="592"/>
      <c r="I21" s="592"/>
      <c r="J21" s="593"/>
    </row>
    <row r="22" spans="1:10" ht="29.25" customHeight="1" x14ac:dyDescent="0.25">
      <c r="A22" s="224" t="s">
        <v>0</v>
      </c>
      <c r="B22" s="458" t="s">
        <v>28</v>
      </c>
      <c r="C22" s="458" t="s">
        <v>30</v>
      </c>
      <c r="D22" s="458" t="s">
        <v>27</v>
      </c>
      <c r="E22" s="458" t="s">
        <v>29</v>
      </c>
      <c r="F22" s="458" t="s">
        <v>415</v>
      </c>
      <c r="G22" s="458" t="s">
        <v>416</v>
      </c>
      <c r="H22" s="458" t="s">
        <v>417</v>
      </c>
      <c r="I22" s="458" t="s">
        <v>418</v>
      </c>
      <c r="J22" s="458" t="s">
        <v>22</v>
      </c>
    </row>
    <row r="23" spans="1:10" ht="13.5" customHeight="1" x14ac:dyDescent="0.25">
      <c r="A23" s="58" t="s">
        <v>2</v>
      </c>
      <c r="B23" s="56">
        <v>20.010999999999999</v>
      </c>
      <c r="C23" s="56">
        <v>0</v>
      </c>
      <c r="D23" s="56">
        <v>49.103999999999999</v>
      </c>
      <c r="E23" s="56">
        <v>0</v>
      </c>
      <c r="F23" s="56">
        <v>0</v>
      </c>
      <c r="G23" s="56">
        <v>6.0000000000000001E-3</v>
      </c>
      <c r="H23" s="56">
        <v>0</v>
      </c>
      <c r="I23" s="56">
        <v>0</v>
      </c>
      <c r="J23" s="56">
        <f>SUM(B23:I23)</f>
        <v>69.120999999999995</v>
      </c>
    </row>
    <row r="24" spans="1:10" ht="13.5" customHeight="1" x14ac:dyDescent="0.25">
      <c r="A24" s="59" t="s">
        <v>3</v>
      </c>
      <c r="B24" s="56">
        <v>15.352</v>
      </c>
      <c r="C24" s="56">
        <v>0</v>
      </c>
      <c r="D24" s="56">
        <v>40.314999999999998</v>
      </c>
      <c r="E24" s="56">
        <v>0</v>
      </c>
      <c r="F24" s="56">
        <v>0</v>
      </c>
      <c r="G24" s="56">
        <v>6.0000000000000001E-3</v>
      </c>
      <c r="H24" s="56">
        <v>0</v>
      </c>
      <c r="I24" s="56">
        <v>0</v>
      </c>
      <c r="J24" s="56">
        <f t="shared" ref="J24:J34" si="3">SUM(B24:I24)</f>
        <v>55.673000000000002</v>
      </c>
    </row>
    <row r="25" spans="1:10" ht="13.5" customHeight="1" x14ac:dyDescent="0.25">
      <c r="A25" s="59" t="s">
        <v>4</v>
      </c>
      <c r="B25" s="56">
        <v>22.167999999999999</v>
      </c>
      <c r="C25" s="56">
        <v>0</v>
      </c>
      <c r="D25" s="56">
        <v>47.75</v>
      </c>
      <c r="E25" s="56">
        <v>0</v>
      </c>
      <c r="F25" s="56">
        <v>0</v>
      </c>
      <c r="G25" s="56">
        <v>6.0000000000000001E-3</v>
      </c>
      <c r="H25" s="56">
        <v>0</v>
      </c>
      <c r="I25" s="56">
        <v>0</v>
      </c>
      <c r="J25" s="56">
        <f t="shared" si="3"/>
        <v>69.924000000000007</v>
      </c>
    </row>
    <row r="26" spans="1:10" ht="13.5" customHeight="1" x14ac:dyDescent="0.25">
      <c r="A26" s="59" t="s">
        <v>5</v>
      </c>
      <c r="B26" s="56">
        <v>25.004000000000001</v>
      </c>
      <c r="C26" s="56">
        <v>0</v>
      </c>
      <c r="D26" s="56">
        <v>54.762</v>
      </c>
      <c r="E26" s="56">
        <v>0</v>
      </c>
      <c r="F26" s="56">
        <v>0</v>
      </c>
      <c r="G26" s="56">
        <v>5.0000000000000001E-3</v>
      </c>
      <c r="H26" s="56">
        <v>0</v>
      </c>
      <c r="I26" s="56">
        <v>0</v>
      </c>
      <c r="J26" s="56">
        <f t="shared" si="3"/>
        <v>79.771000000000001</v>
      </c>
    </row>
    <row r="27" spans="1:10" ht="13.5" customHeight="1" x14ac:dyDescent="0.25">
      <c r="A27" s="59" t="s">
        <v>6</v>
      </c>
      <c r="B27" s="56">
        <v>27.46</v>
      </c>
      <c r="C27" s="56">
        <v>0</v>
      </c>
      <c r="D27" s="56">
        <v>63.432000000000002</v>
      </c>
      <c r="E27" s="56">
        <v>0</v>
      </c>
      <c r="F27" s="56">
        <v>0</v>
      </c>
      <c r="G27" s="56">
        <v>5.0000000000000001E-3</v>
      </c>
      <c r="H27" s="56">
        <v>0</v>
      </c>
      <c r="I27" s="56">
        <v>0</v>
      </c>
      <c r="J27" s="56">
        <f t="shared" si="3"/>
        <v>90.896999999999991</v>
      </c>
    </row>
    <row r="28" spans="1:10" ht="13.5" customHeight="1" x14ac:dyDescent="0.25">
      <c r="A28" s="59" t="s">
        <v>7</v>
      </c>
      <c r="B28" s="56">
        <v>24</v>
      </c>
      <c r="C28" s="56">
        <v>0</v>
      </c>
      <c r="D28" s="56">
        <v>75.034000000000006</v>
      </c>
      <c r="E28" s="56">
        <v>0</v>
      </c>
      <c r="F28" s="56">
        <v>0</v>
      </c>
      <c r="G28" s="56">
        <v>6.0000000000000001E-3</v>
      </c>
      <c r="H28" s="56">
        <v>0</v>
      </c>
      <c r="I28" s="56">
        <v>0</v>
      </c>
      <c r="J28" s="56">
        <f t="shared" si="3"/>
        <v>99.04</v>
      </c>
    </row>
    <row r="29" spans="1:10" ht="13.5" customHeight="1" x14ac:dyDescent="0.25">
      <c r="A29" s="59" t="s">
        <v>8</v>
      </c>
      <c r="B29" s="56">
        <v>26.574000000000002</v>
      </c>
      <c r="C29" s="56">
        <v>0</v>
      </c>
      <c r="D29" s="56">
        <v>75.174999999999997</v>
      </c>
      <c r="E29" s="56">
        <v>0</v>
      </c>
      <c r="F29" s="56">
        <v>0</v>
      </c>
      <c r="G29" s="56">
        <v>7.0000000000000001E-3</v>
      </c>
      <c r="H29" s="56">
        <v>0</v>
      </c>
      <c r="I29" s="56">
        <v>0</v>
      </c>
      <c r="J29" s="56">
        <f t="shared" si="3"/>
        <v>101.756</v>
      </c>
    </row>
    <row r="30" spans="1:10" ht="13.5" customHeight="1" x14ac:dyDescent="0.25">
      <c r="A30" s="59" t="s">
        <v>9</v>
      </c>
      <c r="B30" s="56">
        <v>27.105</v>
      </c>
      <c r="C30" s="56">
        <v>0</v>
      </c>
      <c r="D30" s="56">
        <v>81.057000000000002</v>
      </c>
      <c r="E30" s="56">
        <v>0</v>
      </c>
      <c r="F30" s="56">
        <v>0</v>
      </c>
      <c r="G30" s="56">
        <v>7.0000000000000001E-3</v>
      </c>
      <c r="H30" s="56">
        <v>0</v>
      </c>
      <c r="I30" s="56">
        <v>0</v>
      </c>
      <c r="J30" s="56">
        <f t="shared" si="3"/>
        <v>108.16900000000001</v>
      </c>
    </row>
    <row r="31" spans="1:10" ht="13.5" customHeight="1" x14ac:dyDescent="0.25">
      <c r="A31" s="59" t="s">
        <v>10</v>
      </c>
      <c r="B31" s="56">
        <v>19.044</v>
      </c>
      <c r="C31" s="56">
        <v>0</v>
      </c>
      <c r="D31" s="56">
        <v>75.305999999999997</v>
      </c>
      <c r="E31" s="56">
        <v>0</v>
      </c>
      <c r="F31" s="56">
        <v>0</v>
      </c>
      <c r="G31" s="56">
        <v>7.0000000000000001E-3</v>
      </c>
      <c r="H31" s="56">
        <v>0</v>
      </c>
      <c r="I31" s="56">
        <v>0</v>
      </c>
      <c r="J31" s="56">
        <f t="shared" si="3"/>
        <v>94.356999999999999</v>
      </c>
    </row>
    <row r="32" spans="1:10" ht="13.5" customHeight="1" x14ac:dyDescent="0.25">
      <c r="A32" s="59" t="s">
        <v>11</v>
      </c>
      <c r="B32" s="56">
        <v>28.311</v>
      </c>
      <c r="C32" s="56">
        <v>0</v>
      </c>
      <c r="D32" s="56">
        <v>63.197000000000003</v>
      </c>
      <c r="E32" s="56">
        <v>0</v>
      </c>
      <c r="F32" s="56">
        <v>0</v>
      </c>
      <c r="G32" s="56">
        <v>0.01</v>
      </c>
      <c r="H32" s="56">
        <v>0</v>
      </c>
      <c r="I32" s="56">
        <v>0</v>
      </c>
      <c r="J32" s="56">
        <f t="shared" si="3"/>
        <v>91.518000000000015</v>
      </c>
    </row>
    <row r="33" spans="1:10" ht="13.5" customHeight="1" x14ac:dyDescent="0.25">
      <c r="A33" s="59" t="s">
        <v>12</v>
      </c>
      <c r="B33" s="56">
        <v>27.19</v>
      </c>
      <c r="C33" s="56">
        <v>0</v>
      </c>
      <c r="D33" s="56">
        <v>69.298000000000002</v>
      </c>
      <c r="E33" s="56">
        <v>0</v>
      </c>
      <c r="F33" s="56">
        <v>0</v>
      </c>
      <c r="G33" s="56">
        <v>7.0000000000000001E-3</v>
      </c>
      <c r="H33" s="56">
        <v>0</v>
      </c>
      <c r="I33" s="56">
        <v>0</v>
      </c>
      <c r="J33" s="56">
        <f t="shared" si="3"/>
        <v>96.495000000000005</v>
      </c>
    </row>
    <row r="34" spans="1:10" ht="13.5" customHeight="1" x14ac:dyDescent="0.25">
      <c r="A34" s="59" t="s">
        <v>13</v>
      </c>
      <c r="B34" s="56">
        <v>21.667000000000002</v>
      </c>
      <c r="C34" s="56">
        <v>0</v>
      </c>
      <c r="D34" s="56">
        <v>66</v>
      </c>
      <c r="E34" s="56">
        <v>0</v>
      </c>
      <c r="F34" s="56">
        <v>0</v>
      </c>
      <c r="G34" s="56">
        <v>3.0000000000000001E-3</v>
      </c>
      <c r="H34" s="56">
        <v>0</v>
      </c>
      <c r="I34" s="56">
        <v>0</v>
      </c>
      <c r="J34" s="56">
        <f t="shared" si="3"/>
        <v>87.67</v>
      </c>
    </row>
    <row r="35" spans="1:10" ht="13.5" customHeight="1" x14ac:dyDescent="0.25">
      <c r="A35" s="225" t="s">
        <v>22</v>
      </c>
      <c r="B35" s="60">
        <f t="shared" ref="B35:J35" si="4">+SUM(B23:B34)</f>
        <v>283.88600000000008</v>
      </c>
      <c r="C35" s="60">
        <f t="shared" si="4"/>
        <v>0</v>
      </c>
      <c r="D35" s="60">
        <f t="shared" si="4"/>
        <v>760.43000000000006</v>
      </c>
      <c r="E35" s="60">
        <f t="shared" si="4"/>
        <v>0</v>
      </c>
      <c r="F35" s="60">
        <f t="shared" si="4"/>
        <v>0</v>
      </c>
      <c r="G35" s="60">
        <f>+SUM(G23:G34)</f>
        <v>7.5000000000000011E-2</v>
      </c>
      <c r="H35" s="60">
        <f t="shared" si="4"/>
        <v>0</v>
      </c>
      <c r="I35" s="60">
        <f t="shared" si="4"/>
        <v>0</v>
      </c>
      <c r="J35" s="60">
        <f t="shared" si="4"/>
        <v>1044.3910000000001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A43" s="65"/>
      <c r="B43" s="20"/>
      <c r="C43" s="20"/>
      <c r="D43" s="20"/>
      <c r="E43" s="20"/>
      <c r="F43" s="20"/>
      <c r="G43" s="20"/>
      <c r="H43" s="20"/>
      <c r="I43" s="20"/>
    </row>
    <row r="44" spans="1:10" x14ac:dyDescent="0.25">
      <c r="A44" s="65"/>
      <c r="B44" s="20"/>
      <c r="C44" s="20"/>
      <c r="D44" s="20"/>
      <c r="E44" s="20"/>
      <c r="F44" s="20"/>
      <c r="G44" s="20"/>
      <c r="H44" s="20"/>
      <c r="I44" s="20"/>
    </row>
    <row r="45" spans="1:10" x14ac:dyDescent="0.25">
      <c r="A45" s="65"/>
      <c r="B45" s="20"/>
      <c r="C45" s="20"/>
      <c r="D45" s="20"/>
      <c r="E45" s="20"/>
      <c r="F45" s="20"/>
      <c r="G45" s="20"/>
      <c r="H45" s="20"/>
      <c r="I45" s="20"/>
    </row>
  </sheetData>
  <mergeCells count="2">
    <mergeCell ref="B4:J4"/>
    <mergeCell ref="B21:J21"/>
  </mergeCells>
  <phoneticPr fontId="0" type="noConversion"/>
  <pageMargins left="0.7" right="0.7" top="0.75" bottom="0.75" header="0.3" footer="0.3"/>
  <pageSetup paperSize="1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1">
    <pageSetUpPr fitToPage="1"/>
  </sheetPr>
  <dimension ref="A1:J45"/>
  <sheetViews>
    <sheetView zoomScale="90" zoomScaleNormal="90" workbookViewId="0">
      <selection activeCell="L27" sqref="L27"/>
    </sheetView>
  </sheetViews>
  <sheetFormatPr baseColWidth="10" defaultColWidth="11.42578125" defaultRowHeight="13.5" x14ac:dyDescent="0.25"/>
  <cols>
    <col min="1" max="1" width="16.140625" style="75" customWidth="1"/>
    <col min="2" max="2" width="15.7109375" style="8" bestFit="1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bestFit="1" customWidth="1"/>
    <col min="10" max="10" width="15.7109375" style="8" bestFit="1" customWidth="1"/>
    <col min="11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486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8" customHeight="1" x14ac:dyDescent="0.25">
      <c r="A4" s="226"/>
      <c r="B4" s="591" t="s">
        <v>206</v>
      </c>
      <c r="C4" s="592"/>
      <c r="D4" s="592"/>
      <c r="E4" s="592"/>
      <c r="F4" s="592"/>
      <c r="G4" s="592"/>
      <c r="H4" s="592"/>
      <c r="I4" s="592"/>
      <c r="J4" s="593"/>
    </row>
    <row r="5" spans="1:10" s="75" customFormat="1" ht="30" customHeight="1" x14ac:dyDescent="0.2">
      <c r="A5" s="224" t="s">
        <v>0</v>
      </c>
      <c r="B5" s="458" t="s">
        <v>28</v>
      </c>
      <c r="C5" s="458" t="s">
        <v>30</v>
      </c>
      <c r="D5" s="458" t="s">
        <v>27</v>
      </c>
      <c r="E5" s="458" t="s">
        <v>29</v>
      </c>
      <c r="F5" s="458" t="s">
        <v>415</v>
      </c>
      <c r="G5" s="458" t="s">
        <v>416</v>
      </c>
      <c r="H5" s="458" t="s">
        <v>417</v>
      </c>
      <c r="I5" s="210" t="s">
        <v>418</v>
      </c>
      <c r="J5" s="210" t="s">
        <v>22</v>
      </c>
    </row>
    <row r="6" spans="1:10" ht="13.5" customHeight="1" x14ac:dyDescent="0.25">
      <c r="A6" s="58" t="s">
        <v>2</v>
      </c>
      <c r="B6" s="56">
        <v>708.39600000000007</v>
      </c>
      <c r="C6" s="56">
        <v>5661.7340000000004</v>
      </c>
      <c r="D6" s="56">
        <v>1817.9010000000001</v>
      </c>
      <c r="E6" s="56">
        <v>0</v>
      </c>
      <c r="F6" s="56">
        <v>0</v>
      </c>
      <c r="G6" s="56">
        <v>0.68200000000000005</v>
      </c>
      <c r="H6" s="56">
        <v>2744.136</v>
      </c>
      <c r="I6" s="56">
        <v>0</v>
      </c>
      <c r="J6" s="56">
        <f>SUM(B6:I6)</f>
        <v>10932.849</v>
      </c>
    </row>
    <row r="7" spans="1:10" ht="13.5" customHeight="1" x14ac:dyDescent="0.25">
      <c r="A7" s="59" t="s">
        <v>3</v>
      </c>
      <c r="B7" s="56">
        <v>697.39699999999982</v>
      </c>
      <c r="C7" s="56">
        <v>5066.098</v>
      </c>
      <c r="D7" s="56">
        <v>1626.703</v>
      </c>
      <c r="E7" s="56">
        <v>0</v>
      </c>
      <c r="F7" s="56">
        <v>0</v>
      </c>
      <c r="G7" s="56">
        <v>0.69599999999999995</v>
      </c>
      <c r="H7" s="56">
        <v>9103.7459999999992</v>
      </c>
      <c r="I7" s="56">
        <v>0</v>
      </c>
      <c r="J7" s="56">
        <f t="shared" ref="J7:J17" si="0">SUM(B7:I7)</f>
        <v>16494.64</v>
      </c>
    </row>
    <row r="8" spans="1:10" ht="13.5" customHeight="1" x14ac:dyDescent="0.25">
      <c r="A8" s="59" t="s">
        <v>4</v>
      </c>
      <c r="B8" s="56">
        <v>746.90499999999997</v>
      </c>
      <c r="C8" s="56">
        <v>5499.7139999999999</v>
      </c>
      <c r="D8" s="56">
        <v>1954.9590000000001</v>
      </c>
      <c r="E8" s="56">
        <v>0</v>
      </c>
      <c r="F8" s="56">
        <v>0</v>
      </c>
      <c r="G8" s="56">
        <v>0.89500000000000002</v>
      </c>
      <c r="H8" s="56">
        <v>8164.2330000000002</v>
      </c>
      <c r="I8" s="56">
        <v>0</v>
      </c>
      <c r="J8" s="56">
        <f t="shared" si="0"/>
        <v>16366.706</v>
      </c>
    </row>
    <row r="9" spans="1:10" ht="13.5" customHeight="1" x14ac:dyDescent="0.25">
      <c r="A9" s="59" t="s">
        <v>5</v>
      </c>
      <c r="B9" s="56">
        <v>749.35400000000004</v>
      </c>
      <c r="C9" s="56">
        <v>6853.6480000000001</v>
      </c>
      <c r="D9" s="56">
        <v>2013.7449999999999</v>
      </c>
      <c r="E9" s="56">
        <v>0</v>
      </c>
      <c r="F9" s="56">
        <v>0</v>
      </c>
      <c r="G9" s="56">
        <v>0.79500000000000004</v>
      </c>
      <c r="H9" s="56">
        <v>12403.862000000001</v>
      </c>
      <c r="I9" s="56">
        <v>0</v>
      </c>
      <c r="J9" s="56">
        <f t="shared" si="0"/>
        <v>22021.404000000002</v>
      </c>
    </row>
    <row r="10" spans="1:10" ht="13.5" customHeight="1" x14ac:dyDescent="0.25">
      <c r="A10" s="59" t="s">
        <v>6</v>
      </c>
      <c r="B10" s="56">
        <v>881.68299999999999</v>
      </c>
      <c r="C10" s="56">
        <v>7881.2809999999999</v>
      </c>
      <c r="D10" s="56">
        <v>2423.7570000000001</v>
      </c>
      <c r="E10" s="56">
        <v>0</v>
      </c>
      <c r="F10" s="56">
        <v>0</v>
      </c>
      <c r="G10" s="56">
        <v>1.1160000000000001</v>
      </c>
      <c r="H10" s="56">
        <v>9799.2919999999995</v>
      </c>
      <c r="I10" s="56">
        <v>0</v>
      </c>
      <c r="J10" s="56">
        <f t="shared" si="0"/>
        <v>20987.129000000001</v>
      </c>
    </row>
    <row r="11" spans="1:10" ht="13.5" customHeight="1" x14ac:dyDescent="0.25">
      <c r="A11" s="59" t="s">
        <v>7</v>
      </c>
      <c r="B11" s="56">
        <v>989.38000000000011</v>
      </c>
      <c r="C11" s="56">
        <v>7957.8819999999996</v>
      </c>
      <c r="D11" s="56">
        <v>2749.7369999999996</v>
      </c>
      <c r="E11" s="56">
        <v>0</v>
      </c>
      <c r="F11" s="56">
        <v>0</v>
      </c>
      <c r="G11" s="56">
        <v>1.593</v>
      </c>
      <c r="H11" s="56">
        <v>13091.591</v>
      </c>
      <c r="I11" s="56">
        <v>0</v>
      </c>
      <c r="J11" s="56">
        <f t="shared" si="0"/>
        <v>24790.182999999997</v>
      </c>
    </row>
    <row r="12" spans="1:10" ht="13.5" customHeight="1" x14ac:dyDescent="0.25">
      <c r="A12" s="59" t="s">
        <v>8</v>
      </c>
      <c r="B12" s="56">
        <v>1041.8810000000001</v>
      </c>
      <c r="C12" s="56">
        <v>7932.2350000000006</v>
      </c>
      <c r="D12" s="56">
        <v>3117.0699999999997</v>
      </c>
      <c r="E12" s="56">
        <v>0</v>
      </c>
      <c r="F12" s="56">
        <v>0</v>
      </c>
      <c r="G12" s="56">
        <v>1.5109999999999999</v>
      </c>
      <c r="H12" s="56">
        <v>9341.9539999999997</v>
      </c>
      <c r="I12" s="56">
        <v>0</v>
      </c>
      <c r="J12" s="56">
        <f t="shared" si="0"/>
        <v>21434.650999999998</v>
      </c>
    </row>
    <row r="13" spans="1:10" ht="13.5" customHeight="1" x14ac:dyDescent="0.25">
      <c r="A13" s="59" t="s">
        <v>9</v>
      </c>
      <c r="B13" s="56">
        <v>973.39100000000008</v>
      </c>
      <c r="C13" s="56">
        <v>8324.1090000000004</v>
      </c>
      <c r="D13" s="56">
        <v>2757.4679999999998</v>
      </c>
      <c r="E13" s="56">
        <v>0</v>
      </c>
      <c r="F13" s="56">
        <v>0</v>
      </c>
      <c r="G13" s="56">
        <v>1.3479999999999999</v>
      </c>
      <c r="H13" s="56">
        <v>1515.0369999999998</v>
      </c>
      <c r="I13" s="56">
        <v>0</v>
      </c>
      <c r="J13" s="56">
        <f t="shared" si="0"/>
        <v>13571.353000000001</v>
      </c>
    </row>
    <row r="14" spans="1:10" ht="13.5" customHeight="1" x14ac:dyDescent="0.25">
      <c r="A14" s="59" t="s">
        <v>10</v>
      </c>
      <c r="B14" s="56">
        <v>915.68799999999999</v>
      </c>
      <c r="C14" s="56">
        <v>7657.71</v>
      </c>
      <c r="D14" s="56">
        <v>2522.4580000000001</v>
      </c>
      <c r="E14" s="56">
        <v>0</v>
      </c>
      <c r="F14" s="56">
        <v>0</v>
      </c>
      <c r="G14" s="56">
        <v>1.0740000000000001</v>
      </c>
      <c r="H14" s="56">
        <v>535.82600000000002</v>
      </c>
      <c r="I14" s="56">
        <v>0</v>
      </c>
      <c r="J14" s="56">
        <f t="shared" si="0"/>
        <v>11632.756000000001</v>
      </c>
    </row>
    <row r="15" spans="1:10" ht="13.5" customHeight="1" x14ac:dyDescent="0.25">
      <c r="A15" s="59" t="s">
        <v>11</v>
      </c>
      <c r="B15" s="56">
        <v>805.48000000000013</v>
      </c>
      <c r="C15" s="56">
        <v>7085.3519999999999</v>
      </c>
      <c r="D15" s="56">
        <v>2284.2159999999999</v>
      </c>
      <c r="E15" s="56">
        <v>0</v>
      </c>
      <c r="F15" s="56">
        <v>0</v>
      </c>
      <c r="G15" s="56">
        <v>0.71499999999999997</v>
      </c>
      <c r="H15" s="56">
        <v>1859.6390000000001</v>
      </c>
      <c r="I15" s="56">
        <v>0</v>
      </c>
      <c r="J15" s="56">
        <f t="shared" si="0"/>
        <v>12035.402000000002</v>
      </c>
    </row>
    <row r="16" spans="1:10" ht="13.5" customHeight="1" x14ac:dyDescent="0.25">
      <c r="A16" s="59" t="s">
        <v>12</v>
      </c>
      <c r="B16" s="56">
        <v>736.24200000000008</v>
      </c>
      <c r="C16" s="56">
        <v>6397.5470000000005</v>
      </c>
      <c r="D16" s="56">
        <v>1965.4119999999998</v>
      </c>
      <c r="E16" s="56">
        <v>0</v>
      </c>
      <c r="F16" s="56">
        <v>0</v>
      </c>
      <c r="G16" s="56">
        <v>0.56000000000000005</v>
      </c>
      <c r="H16" s="56">
        <v>5083.9690000000001</v>
      </c>
      <c r="I16" s="56">
        <v>0</v>
      </c>
      <c r="J16" s="56">
        <f t="shared" si="0"/>
        <v>14183.73</v>
      </c>
    </row>
    <row r="17" spans="1:10" ht="13.5" customHeight="1" x14ac:dyDescent="0.25">
      <c r="A17" s="59" t="s">
        <v>13</v>
      </c>
      <c r="B17" s="56">
        <v>703.40800000000002</v>
      </c>
      <c r="C17" s="56">
        <v>6111.6829999999991</v>
      </c>
      <c r="D17" s="56">
        <v>1878.1819999999998</v>
      </c>
      <c r="E17" s="56">
        <v>0</v>
      </c>
      <c r="F17" s="56">
        <v>0</v>
      </c>
      <c r="G17" s="56">
        <v>0.37</v>
      </c>
      <c r="H17" s="56">
        <v>5452.2540000000008</v>
      </c>
      <c r="I17" s="56">
        <v>0</v>
      </c>
      <c r="J17" s="56">
        <f t="shared" si="0"/>
        <v>14145.897000000001</v>
      </c>
    </row>
    <row r="18" spans="1:10" ht="13.5" customHeight="1" x14ac:dyDescent="0.25">
      <c r="A18" s="225" t="s">
        <v>22</v>
      </c>
      <c r="B18" s="60">
        <f t="shared" ref="B18:J18" si="1">+SUM(B6:B17)</f>
        <v>9949.2049999999999</v>
      </c>
      <c r="C18" s="60">
        <f t="shared" si="1"/>
        <v>82428.993000000017</v>
      </c>
      <c r="D18" s="60">
        <f t="shared" si="1"/>
        <v>27111.608</v>
      </c>
      <c r="E18" s="60">
        <f t="shared" si="1"/>
        <v>0</v>
      </c>
      <c r="F18" s="60">
        <f t="shared" si="1"/>
        <v>0</v>
      </c>
      <c r="G18" s="60">
        <f t="shared" si="1"/>
        <v>11.354999999999999</v>
      </c>
      <c r="H18" s="60">
        <f t="shared" si="1"/>
        <v>79095.53899999999</v>
      </c>
      <c r="I18" s="60">
        <f t="shared" si="1"/>
        <v>0</v>
      </c>
      <c r="J18" s="60">
        <f t="shared" si="1"/>
        <v>198596.69999999998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71"/>
      <c r="H19" s="37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71"/>
      <c r="H20" s="371"/>
      <c r="I20" s="53"/>
    </row>
    <row r="21" spans="1:10" ht="15.75" customHeight="1" x14ac:dyDescent="0.25">
      <c r="A21" s="226"/>
      <c r="B21" s="591" t="s">
        <v>391</v>
      </c>
      <c r="C21" s="592"/>
      <c r="D21" s="592"/>
      <c r="E21" s="592"/>
      <c r="F21" s="592"/>
      <c r="G21" s="592"/>
      <c r="H21" s="592"/>
      <c r="I21" s="592"/>
      <c r="J21" s="593"/>
    </row>
    <row r="22" spans="1:10" ht="26.25" customHeight="1" x14ac:dyDescent="0.25">
      <c r="A22" s="224" t="s">
        <v>0</v>
      </c>
      <c r="B22" s="458" t="s">
        <v>28</v>
      </c>
      <c r="C22" s="458" t="s">
        <v>30</v>
      </c>
      <c r="D22" s="458" t="s">
        <v>27</v>
      </c>
      <c r="E22" s="458" t="s">
        <v>29</v>
      </c>
      <c r="F22" s="458" t="s">
        <v>415</v>
      </c>
      <c r="G22" s="458" t="s">
        <v>416</v>
      </c>
      <c r="H22" s="458" t="s">
        <v>417</v>
      </c>
      <c r="I22" s="458" t="s">
        <v>418</v>
      </c>
      <c r="J22" s="458" t="s">
        <v>22</v>
      </c>
    </row>
    <row r="23" spans="1:10" ht="13.5" customHeight="1" x14ac:dyDescent="0.25">
      <c r="A23" s="58" t="s">
        <v>2</v>
      </c>
      <c r="B23" s="56">
        <v>53.218000000000004</v>
      </c>
      <c r="C23" s="56">
        <v>5077.8509999999997</v>
      </c>
      <c r="D23" s="56">
        <v>104.714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f>SUM(B23:I23)</f>
        <v>5235.7829999999994</v>
      </c>
    </row>
    <row r="24" spans="1:10" ht="13.5" customHeight="1" x14ac:dyDescent="0.25">
      <c r="A24" s="59" t="s">
        <v>3</v>
      </c>
      <c r="B24" s="56">
        <v>46.552999999999997</v>
      </c>
      <c r="C24" s="56">
        <v>5033.4179999999997</v>
      </c>
      <c r="D24" s="56">
        <v>102.747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f t="shared" ref="J24:J34" si="2">SUM(B24:I24)</f>
        <v>5182.7179999999998</v>
      </c>
    </row>
    <row r="25" spans="1:10" ht="13.5" customHeight="1" x14ac:dyDescent="0.25">
      <c r="A25" s="59" t="s">
        <v>4</v>
      </c>
      <c r="B25" s="56">
        <v>47.664000000000001</v>
      </c>
      <c r="C25" s="56">
        <v>5785.7470000000003</v>
      </c>
      <c r="D25" s="56">
        <v>115.042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f t="shared" si="2"/>
        <v>5948.4530000000004</v>
      </c>
    </row>
    <row r="26" spans="1:10" ht="13.5" customHeight="1" x14ac:dyDescent="0.25">
      <c r="A26" s="59" t="s">
        <v>5</v>
      </c>
      <c r="B26" s="56">
        <v>64.156000000000006</v>
      </c>
      <c r="C26" s="56">
        <v>5695.5290000000005</v>
      </c>
      <c r="D26" s="56">
        <v>179.941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f t="shared" si="2"/>
        <v>5939.6260000000002</v>
      </c>
    </row>
    <row r="27" spans="1:10" ht="13.5" customHeight="1" x14ac:dyDescent="0.25">
      <c r="A27" s="59" t="s">
        <v>6</v>
      </c>
      <c r="B27" s="56">
        <v>62.518999999999998</v>
      </c>
      <c r="C27" s="56">
        <v>5366.38</v>
      </c>
      <c r="D27" s="56">
        <v>201.03</v>
      </c>
      <c r="E27" s="56">
        <v>0</v>
      </c>
      <c r="F27" s="56">
        <v>0</v>
      </c>
      <c r="G27" s="56">
        <v>0</v>
      </c>
      <c r="H27" s="56">
        <v>0</v>
      </c>
      <c r="I27" s="56">
        <v>0</v>
      </c>
      <c r="J27" s="56">
        <f t="shared" si="2"/>
        <v>5629.9290000000001</v>
      </c>
    </row>
    <row r="28" spans="1:10" ht="13.5" customHeight="1" x14ac:dyDescent="0.25">
      <c r="A28" s="59" t="s">
        <v>7</v>
      </c>
      <c r="B28" s="56">
        <v>45.496000000000002</v>
      </c>
      <c r="C28" s="56">
        <v>5877.0599999999995</v>
      </c>
      <c r="D28" s="56">
        <v>208.07599999999999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f t="shared" si="2"/>
        <v>6130.6319999999996</v>
      </c>
    </row>
    <row r="29" spans="1:10" ht="13.5" customHeight="1" x14ac:dyDescent="0.25">
      <c r="A29" s="59" t="s">
        <v>8</v>
      </c>
      <c r="B29" s="56">
        <v>98.471999999999994</v>
      </c>
      <c r="C29" s="56">
        <v>5885.8369999999995</v>
      </c>
      <c r="D29" s="56">
        <v>220.369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f t="shared" si="2"/>
        <v>6204.677999999999</v>
      </c>
    </row>
    <row r="30" spans="1:10" ht="13.5" customHeight="1" x14ac:dyDescent="0.25">
      <c r="A30" s="59" t="s">
        <v>9</v>
      </c>
      <c r="B30" s="56">
        <v>65.69</v>
      </c>
      <c r="C30" s="56">
        <v>5096.4110000000001</v>
      </c>
      <c r="D30" s="56">
        <v>229.41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f t="shared" si="2"/>
        <v>5391.5109999999995</v>
      </c>
    </row>
    <row r="31" spans="1:10" ht="13.5" customHeight="1" x14ac:dyDescent="0.25">
      <c r="A31" s="59" t="s">
        <v>10</v>
      </c>
      <c r="B31" s="56">
        <v>65.646000000000001</v>
      </c>
      <c r="C31" s="56">
        <v>4892.3739999999998</v>
      </c>
      <c r="D31" s="56">
        <v>223.31800000000001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f t="shared" si="2"/>
        <v>5181.3379999999997</v>
      </c>
    </row>
    <row r="32" spans="1:10" ht="13.5" customHeight="1" x14ac:dyDescent="0.25">
      <c r="A32" s="59" t="s">
        <v>11</v>
      </c>
      <c r="B32" s="56">
        <v>81.102000000000004</v>
      </c>
      <c r="C32" s="56">
        <v>5183.1980000000003</v>
      </c>
      <c r="D32" s="56">
        <v>177.53800000000001</v>
      </c>
      <c r="E32" s="56">
        <v>0</v>
      </c>
      <c r="F32" s="56">
        <v>0</v>
      </c>
      <c r="G32" s="56">
        <v>0</v>
      </c>
      <c r="H32" s="56">
        <v>0</v>
      </c>
      <c r="I32" s="56">
        <v>0</v>
      </c>
      <c r="J32" s="56">
        <f t="shared" si="2"/>
        <v>5441.8379999999997</v>
      </c>
    </row>
    <row r="33" spans="1:10" ht="13.5" customHeight="1" x14ac:dyDescent="0.25">
      <c r="A33" s="59" t="s">
        <v>12</v>
      </c>
      <c r="B33" s="56">
        <v>58.774000000000001</v>
      </c>
      <c r="C33" s="56">
        <v>5020.1379999999999</v>
      </c>
      <c r="D33" s="56">
        <v>129.554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f t="shared" si="2"/>
        <v>5208.4660000000003</v>
      </c>
    </row>
    <row r="34" spans="1:10" ht="13.5" customHeight="1" x14ac:dyDescent="0.25">
      <c r="A34" s="59" t="s">
        <v>13</v>
      </c>
      <c r="B34" s="56">
        <v>73.872</v>
      </c>
      <c r="C34" s="56">
        <v>4624.5689999999995</v>
      </c>
      <c r="D34" s="56">
        <v>140.05799999999999</v>
      </c>
      <c r="E34" s="56">
        <v>0</v>
      </c>
      <c r="F34" s="56">
        <v>0</v>
      </c>
      <c r="G34" s="56">
        <v>0</v>
      </c>
      <c r="H34" s="56">
        <v>0</v>
      </c>
      <c r="I34" s="56">
        <v>0</v>
      </c>
      <c r="J34" s="56">
        <f t="shared" si="2"/>
        <v>4838.4989999999998</v>
      </c>
    </row>
    <row r="35" spans="1:10" ht="13.5" customHeight="1" x14ac:dyDescent="0.25">
      <c r="A35" s="225" t="s">
        <v>22</v>
      </c>
      <c r="B35" s="60">
        <f t="shared" ref="B35:J35" si="3">+SUM(B23:B34)</f>
        <v>763.16199999999992</v>
      </c>
      <c r="C35" s="60">
        <f t="shared" si="3"/>
        <v>63538.512000000002</v>
      </c>
      <c r="D35" s="60">
        <f t="shared" si="3"/>
        <v>2031.7970000000003</v>
      </c>
      <c r="E35" s="60">
        <f t="shared" si="3"/>
        <v>0</v>
      </c>
      <c r="F35" s="60">
        <f t="shared" si="3"/>
        <v>0</v>
      </c>
      <c r="G35" s="60">
        <f t="shared" si="3"/>
        <v>0</v>
      </c>
      <c r="H35" s="60">
        <f t="shared" si="3"/>
        <v>0</v>
      </c>
      <c r="I35" s="60">
        <f t="shared" si="3"/>
        <v>0</v>
      </c>
      <c r="J35" s="60">
        <f t="shared" si="3"/>
        <v>66333.471000000005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honeticPr fontId="0" type="noConversion"/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8">
    <pageSetUpPr fitToPage="1"/>
  </sheetPr>
  <dimension ref="A1:N50"/>
  <sheetViews>
    <sheetView zoomScale="90" zoomScaleNormal="90" workbookViewId="0">
      <selection activeCell="L27" sqref="L27"/>
    </sheetView>
  </sheetViews>
  <sheetFormatPr baseColWidth="10" defaultColWidth="11.42578125" defaultRowHeight="13.5" x14ac:dyDescent="0.25"/>
  <cols>
    <col min="1" max="1" width="16.140625" style="75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0" width="16.140625" style="8" customWidth="1"/>
    <col min="11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486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26"/>
      <c r="B4" s="591" t="s">
        <v>380</v>
      </c>
      <c r="C4" s="592"/>
      <c r="D4" s="592"/>
      <c r="E4" s="592"/>
      <c r="F4" s="592"/>
      <c r="G4" s="592"/>
      <c r="H4" s="592"/>
      <c r="I4" s="592"/>
      <c r="J4" s="593"/>
    </row>
    <row r="5" spans="1:10" s="75" customFormat="1" ht="30" customHeight="1" x14ac:dyDescent="0.2">
      <c r="A5" s="224" t="s">
        <v>0</v>
      </c>
      <c r="B5" s="458" t="s">
        <v>28</v>
      </c>
      <c r="C5" s="458" t="s">
        <v>30</v>
      </c>
      <c r="D5" s="458" t="s">
        <v>27</v>
      </c>
      <c r="E5" s="458" t="s">
        <v>29</v>
      </c>
      <c r="F5" s="458" t="s">
        <v>415</v>
      </c>
      <c r="G5" s="458" t="s">
        <v>416</v>
      </c>
      <c r="H5" s="458" t="s">
        <v>417</v>
      </c>
      <c r="I5" s="210" t="s">
        <v>418</v>
      </c>
      <c r="J5" s="210" t="s">
        <v>22</v>
      </c>
    </row>
    <row r="6" spans="1:10" ht="13.5" customHeight="1" x14ac:dyDescent="0.25">
      <c r="A6" s="58" t="s">
        <v>2</v>
      </c>
      <c r="B6" s="56">
        <v>22.093</v>
      </c>
      <c r="C6" s="56">
        <v>257.14499999999998</v>
      </c>
      <c r="D6" s="56">
        <v>44.115000000000002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f>SUM(B6:I6)</f>
        <v>323.35300000000001</v>
      </c>
    </row>
    <row r="7" spans="1:10" ht="13.5" customHeight="1" x14ac:dyDescent="0.25">
      <c r="A7" s="59" t="s">
        <v>3</v>
      </c>
      <c r="B7" s="56">
        <v>21.442</v>
      </c>
      <c r="C7" s="56">
        <v>231.90899999999999</v>
      </c>
      <c r="D7" s="56">
        <v>35.375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f t="shared" ref="J7:J17" si="0">SUM(B7:I7)</f>
        <v>288.726</v>
      </c>
    </row>
    <row r="8" spans="1:10" ht="13.5" customHeight="1" x14ac:dyDescent="0.25">
      <c r="A8" s="59" t="s">
        <v>4</v>
      </c>
      <c r="B8" s="56">
        <v>25.274000000000001</v>
      </c>
      <c r="C8" s="56">
        <v>267.33300000000003</v>
      </c>
      <c r="D8" s="56">
        <v>55.125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f t="shared" si="0"/>
        <v>347.73200000000003</v>
      </c>
    </row>
    <row r="9" spans="1:10" ht="13.5" customHeight="1" x14ac:dyDescent="0.25">
      <c r="A9" s="59" t="s">
        <v>5</v>
      </c>
      <c r="B9" s="56">
        <v>25.855</v>
      </c>
      <c r="C9" s="56">
        <v>235.78399999999999</v>
      </c>
      <c r="D9" s="56">
        <v>68.418999999999997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f t="shared" si="0"/>
        <v>330.05799999999999</v>
      </c>
    </row>
    <row r="10" spans="1:10" ht="13.5" customHeight="1" x14ac:dyDescent="0.25">
      <c r="A10" s="59" t="s">
        <v>6</v>
      </c>
      <c r="B10" s="56">
        <v>25.977</v>
      </c>
      <c r="C10" s="56">
        <v>213.43</v>
      </c>
      <c r="D10" s="56">
        <v>121.087</v>
      </c>
      <c r="E10" s="56">
        <v>0</v>
      </c>
      <c r="F10" s="56">
        <v>0</v>
      </c>
      <c r="G10" s="56">
        <v>1E-3</v>
      </c>
      <c r="H10" s="56">
        <v>0</v>
      </c>
      <c r="I10" s="56">
        <v>0</v>
      </c>
      <c r="J10" s="56">
        <f t="shared" si="0"/>
        <v>360.495</v>
      </c>
    </row>
    <row r="11" spans="1:10" ht="13.5" customHeight="1" x14ac:dyDescent="0.25">
      <c r="A11" s="59" t="s">
        <v>7</v>
      </c>
      <c r="B11" s="56">
        <v>28.527999999999999</v>
      </c>
      <c r="C11" s="56">
        <v>261.85700000000003</v>
      </c>
      <c r="D11" s="56">
        <v>176.97</v>
      </c>
      <c r="E11" s="56">
        <v>0</v>
      </c>
      <c r="F11" s="56">
        <v>0</v>
      </c>
      <c r="G11" s="56">
        <v>5.1999999999999998E-2</v>
      </c>
      <c r="H11" s="56">
        <v>0</v>
      </c>
      <c r="I11" s="56">
        <v>0</v>
      </c>
      <c r="J11" s="56">
        <f t="shared" si="0"/>
        <v>467.40700000000004</v>
      </c>
    </row>
    <row r="12" spans="1:10" ht="13.5" customHeight="1" x14ac:dyDescent="0.25">
      <c r="A12" s="59" t="s">
        <v>8</v>
      </c>
      <c r="B12" s="56">
        <v>34.674999999999997</v>
      </c>
      <c r="C12" s="56">
        <v>268.98899999999998</v>
      </c>
      <c r="D12" s="56">
        <v>199.45599999999999</v>
      </c>
      <c r="E12" s="56">
        <v>0</v>
      </c>
      <c r="F12" s="56">
        <v>0</v>
      </c>
      <c r="G12" s="56">
        <v>5.3999999999999999E-2</v>
      </c>
      <c r="H12" s="56">
        <v>0</v>
      </c>
      <c r="I12" s="56">
        <v>0</v>
      </c>
      <c r="J12" s="56">
        <f t="shared" si="0"/>
        <v>503.17399999999998</v>
      </c>
    </row>
    <row r="13" spans="1:10" ht="13.5" customHeight="1" x14ac:dyDescent="0.25">
      <c r="A13" s="59" t="s">
        <v>9</v>
      </c>
      <c r="B13" s="56">
        <v>29.689</v>
      </c>
      <c r="C13" s="56">
        <v>237.74</v>
      </c>
      <c r="D13" s="56">
        <v>160.149</v>
      </c>
      <c r="E13" s="56">
        <v>0</v>
      </c>
      <c r="F13" s="56">
        <v>0</v>
      </c>
      <c r="G13" s="56">
        <v>1E-3</v>
      </c>
      <c r="H13" s="56">
        <v>0</v>
      </c>
      <c r="I13" s="56">
        <v>0</v>
      </c>
      <c r="J13" s="56">
        <f t="shared" si="0"/>
        <v>427.57900000000001</v>
      </c>
    </row>
    <row r="14" spans="1:10" ht="13.5" customHeight="1" x14ac:dyDescent="0.25">
      <c r="A14" s="59" t="s">
        <v>10</v>
      </c>
      <c r="B14" s="56">
        <v>26.498999999999999</v>
      </c>
      <c r="C14" s="56">
        <v>247.197</v>
      </c>
      <c r="D14" s="56">
        <v>117.492</v>
      </c>
      <c r="E14" s="56">
        <v>0</v>
      </c>
      <c r="F14" s="56">
        <v>0</v>
      </c>
      <c r="G14" s="56">
        <v>2E-3</v>
      </c>
      <c r="H14" s="56">
        <v>0</v>
      </c>
      <c r="I14" s="56">
        <v>0</v>
      </c>
      <c r="J14" s="56">
        <f t="shared" si="0"/>
        <v>391.19000000000005</v>
      </c>
    </row>
    <row r="15" spans="1:10" ht="13.5" customHeight="1" x14ac:dyDescent="0.25">
      <c r="A15" s="59" t="s">
        <v>11</v>
      </c>
      <c r="B15" s="56">
        <v>26.414999999999999</v>
      </c>
      <c r="C15" s="56">
        <v>244.31</v>
      </c>
      <c r="D15" s="56">
        <v>86.665000000000006</v>
      </c>
      <c r="E15" s="56">
        <v>0</v>
      </c>
      <c r="F15" s="56">
        <v>0</v>
      </c>
      <c r="G15" s="56">
        <v>2E-3</v>
      </c>
      <c r="H15" s="56">
        <v>0</v>
      </c>
      <c r="I15" s="56">
        <v>0</v>
      </c>
      <c r="J15" s="56">
        <f t="shared" si="0"/>
        <v>357.39200000000005</v>
      </c>
    </row>
    <row r="16" spans="1:10" ht="13.5" customHeight="1" x14ac:dyDescent="0.25">
      <c r="A16" s="59" t="s">
        <v>12</v>
      </c>
      <c r="B16" s="56">
        <v>26.684999999999999</v>
      </c>
      <c r="C16" s="56">
        <v>203.63200000000001</v>
      </c>
      <c r="D16" s="56">
        <v>58.945</v>
      </c>
      <c r="E16" s="56">
        <v>0</v>
      </c>
      <c r="F16" s="56">
        <v>0</v>
      </c>
      <c r="G16" s="56">
        <v>1E-3</v>
      </c>
      <c r="H16" s="56">
        <v>0</v>
      </c>
      <c r="I16" s="56">
        <v>0</v>
      </c>
      <c r="J16" s="56">
        <f t="shared" si="0"/>
        <v>289.26299999999998</v>
      </c>
    </row>
    <row r="17" spans="1:10" ht="13.5" customHeight="1" x14ac:dyDescent="0.25">
      <c r="A17" s="59" t="s">
        <v>13</v>
      </c>
      <c r="B17" s="56">
        <v>30.555</v>
      </c>
      <c r="C17" s="56">
        <v>238.83199999999999</v>
      </c>
      <c r="D17" s="56">
        <v>75.352999999999994</v>
      </c>
      <c r="E17" s="56">
        <v>0</v>
      </c>
      <c r="F17" s="56">
        <v>0</v>
      </c>
      <c r="G17" s="56">
        <v>1.4999999999999999E-2</v>
      </c>
      <c r="H17" s="56">
        <v>0</v>
      </c>
      <c r="I17" s="56">
        <v>0</v>
      </c>
      <c r="J17" s="56">
        <f t="shared" si="0"/>
        <v>344.755</v>
      </c>
    </row>
    <row r="18" spans="1:10" ht="13.5" customHeight="1" x14ac:dyDescent="0.25">
      <c r="A18" s="225" t="s">
        <v>22</v>
      </c>
      <c r="B18" s="60">
        <f t="shared" ref="B18:J18" si="1">+SUM(B6:B17)</f>
        <v>323.68700000000001</v>
      </c>
      <c r="C18" s="60">
        <f t="shared" si="1"/>
        <v>2908.1579999999999</v>
      </c>
      <c r="D18" s="60">
        <f t="shared" si="1"/>
        <v>1199.1510000000001</v>
      </c>
      <c r="E18" s="60">
        <f t="shared" si="1"/>
        <v>0</v>
      </c>
      <c r="F18" s="60">
        <f t="shared" si="1"/>
        <v>0</v>
      </c>
      <c r="G18" s="60">
        <f t="shared" si="1"/>
        <v>0.128</v>
      </c>
      <c r="H18" s="60">
        <f t="shared" si="1"/>
        <v>0</v>
      </c>
      <c r="I18" s="60">
        <f t="shared" si="1"/>
        <v>0</v>
      </c>
      <c r="J18" s="60">
        <f t="shared" si="1"/>
        <v>4431.1240000000007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71"/>
      <c r="H19" s="37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71"/>
      <c r="H20" s="371"/>
      <c r="I20" s="53"/>
    </row>
    <row r="21" spans="1:10" ht="13.5" customHeight="1" x14ac:dyDescent="0.25">
      <c r="A21" s="226"/>
      <c r="B21" s="591" t="s">
        <v>423</v>
      </c>
      <c r="C21" s="592"/>
      <c r="D21" s="592"/>
      <c r="E21" s="592"/>
      <c r="F21" s="592"/>
      <c r="G21" s="592"/>
      <c r="H21" s="592"/>
      <c r="I21" s="592"/>
      <c r="J21" s="593"/>
    </row>
    <row r="22" spans="1:10" ht="26.25" customHeight="1" x14ac:dyDescent="0.25">
      <c r="A22" s="224" t="s">
        <v>0</v>
      </c>
      <c r="B22" s="458" t="s">
        <v>28</v>
      </c>
      <c r="C22" s="458" t="s">
        <v>30</v>
      </c>
      <c r="D22" s="458" t="s">
        <v>27</v>
      </c>
      <c r="E22" s="458" t="s">
        <v>29</v>
      </c>
      <c r="F22" s="458" t="s">
        <v>415</v>
      </c>
      <c r="G22" s="458" t="s">
        <v>416</v>
      </c>
      <c r="H22" s="458" t="s">
        <v>417</v>
      </c>
      <c r="I22" s="458" t="s">
        <v>418</v>
      </c>
      <c r="J22" s="458" t="s">
        <v>22</v>
      </c>
    </row>
    <row r="23" spans="1:10" ht="13.5" customHeight="1" x14ac:dyDescent="0.25">
      <c r="A23" s="58" t="s">
        <v>2</v>
      </c>
      <c r="B23" s="56">
        <v>64.980999999999995</v>
      </c>
      <c r="C23" s="56">
        <v>0</v>
      </c>
      <c r="D23" s="56">
        <v>57.695</v>
      </c>
      <c r="E23" s="56">
        <v>54.588000000000001</v>
      </c>
      <c r="F23" s="56">
        <v>0</v>
      </c>
      <c r="G23" s="56">
        <v>1.06E-3</v>
      </c>
      <c r="H23" s="56">
        <v>0</v>
      </c>
      <c r="I23" s="56">
        <v>0</v>
      </c>
      <c r="J23" s="56">
        <f>SUM(B23:I23)</f>
        <v>177.26505999999998</v>
      </c>
    </row>
    <row r="24" spans="1:10" ht="13.5" customHeight="1" x14ac:dyDescent="0.25">
      <c r="A24" s="59" t="s">
        <v>3</v>
      </c>
      <c r="B24" s="56">
        <v>70.649000000000001</v>
      </c>
      <c r="C24" s="56">
        <v>0</v>
      </c>
      <c r="D24" s="56">
        <v>49.853999999999999</v>
      </c>
      <c r="E24" s="56">
        <v>48.256</v>
      </c>
      <c r="F24" s="56">
        <v>0</v>
      </c>
      <c r="G24" s="56">
        <v>0</v>
      </c>
      <c r="H24" s="56">
        <v>0</v>
      </c>
      <c r="I24" s="56">
        <v>0</v>
      </c>
      <c r="J24" s="56">
        <f t="shared" ref="J24:J34" si="2">SUM(B24:I24)</f>
        <v>168.75900000000001</v>
      </c>
    </row>
    <row r="25" spans="1:10" ht="13.5" customHeight="1" x14ac:dyDescent="0.25">
      <c r="A25" s="59" t="s">
        <v>4</v>
      </c>
      <c r="B25" s="56">
        <v>67.45</v>
      </c>
      <c r="C25" s="56">
        <v>0</v>
      </c>
      <c r="D25" s="56">
        <v>54.691000000000003</v>
      </c>
      <c r="E25" s="56">
        <v>59.976999999999997</v>
      </c>
      <c r="F25" s="56">
        <v>0</v>
      </c>
      <c r="G25" s="56">
        <v>1.06E-3</v>
      </c>
      <c r="H25" s="56">
        <v>0</v>
      </c>
      <c r="I25" s="56">
        <v>0</v>
      </c>
      <c r="J25" s="56">
        <f t="shared" si="2"/>
        <v>182.11905999999999</v>
      </c>
    </row>
    <row r="26" spans="1:10" ht="13.5" customHeight="1" x14ac:dyDescent="0.25">
      <c r="A26" s="59" t="s">
        <v>5</v>
      </c>
      <c r="B26" s="56">
        <v>86.741</v>
      </c>
      <c r="C26" s="56">
        <v>0</v>
      </c>
      <c r="D26" s="56">
        <v>90.582999999999998</v>
      </c>
      <c r="E26" s="56">
        <v>85.637</v>
      </c>
      <c r="F26" s="56">
        <v>0</v>
      </c>
      <c r="G26" s="56">
        <v>6.2880000000000005E-2</v>
      </c>
      <c r="H26" s="56">
        <v>0</v>
      </c>
      <c r="I26" s="56">
        <v>0</v>
      </c>
      <c r="J26" s="56">
        <f t="shared" si="2"/>
        <v>263.02388000000002</v>
      </c>
    </row>
    <row r="27" spans="1:10" ht="13.5" customHeight="1" x14ac:dyDescent="0.25">
      <c r="A27" s="59" t="s">
        <v>6</v>
      </c>
      <c r="B27" s="56">
        <v>105.714</v>
      </c>
      <c r="C27" s="56">
        <v>0</v>
      </c>
      <c r="D27" s="56">
        <v>115.252</v>
      </c>
      <c r="E27" s="56">
        <v>113.648</v>
      </c>
      <c r="F27" s="56">
        <v>0</v>
      </c>
      <c r="G27" s="56">
        <v>0.19371000000000002</v>
      </c>
      <c r="H27" s="56">
        <v>0</v>
      </c>
      <c r="I27" s="56">
        <v>0</v>
      </c>
      <c r="J27" s="56">
        <f t="shared" si="2"/>
        <v>334.80771000000004</v>
      </c>
    </row>
    <row r="28" spans="1:10" ht="13.5" customHeight="1" x14ac:dyDescent="0.25">
      <c r="A28" s="59" t="s">
        <v>7</v>
      </c>
      <c r="B28" s="56">
        <v>154.845</v>
      </c>
      <c r="C28" s="56">
        <v>0</v>
      </c>
      <c r="D28" s="56">
        <v>175.06200000000001</v>
      </c>
      <c r="E28" s="56">
        <v>133.51900000000001</v>
      </c>
      <c r="F28" s="56">
        <v>0</v>
      </c>
      <c r="G28" s="56">
        <v>0.44161</v>
      </c>
      <c r="H28" s="56">
        <v>0</v>
      </c>
      <c r="I28" s="56">
        <v>0</v>
      </c>
      <c r="J28" s="56">
        <f t="shared" si="2"/>
        <v>463.86761000000007</v>
      </c>
    </row>
    <row r="29" spans="1:10" ht="13.5" customHeight="1" x14ac:dyDescent="0.25">
      <c r="A29" s="59" t="s">
        <v>8</v>
      </c>
      <c r="B29" s="56">
        <v>140.45699999999999</v>
      </c>
      <c r="C29" s="56">
        <v>0</v>
      </c>
      <c r="D29" s="56">
        <v>193.018</v>
      </c>
      <c r="E29" s="56">
        <v>130.404</v>
      </c>
      <c r="F29" s="56">
        <v>0</v>
      </c>
      <c r="G29" s="56">
        <v>0.41092000000000001</v>
      </c>
      <c r="H29" s="56">
        <v>0</v>
      </c>
      <c r="I29" s="56">
        <v>0</v>
      </c>
      <c r="J29" s="56">
        <f t="shared" si="2"/>
        <v>464.28992</v>
      </c>
    </row>
    <row r="30" spans="1:10" ht="13.5" customHeight="1" x14ac:dyDescent="0.25">
      <c r="A30" s="59" t="s">
        <v>9</v>
      </c>
      <c r="B30" s="56">
        <v>133.61199999999999</v>
      </c>
      <c r="C30" s="56">
        <v>0</v>
      </c>
      <c r="D30" s="56">
        <v>157.374</v>
      </c>
      <c r="E30" s="56">
        <v>121.425</v>
      </c>
      <c r="F30" s="56">
        <v>0</v>
      </c>
      <c r="G30" s="56">
        <v>0.25163000000000002</v>
      </c>
      <c r="H30" s="56">
        <v>0</v>
      </c>
      <c r="I30" s="56">
        <v>0</v>
      </c>
      <c r="J30" s="56">
        <f t="shared" si="2"/>
        <v>412.66262999999998</v>
      </c>
    </row>
    <row r="31" spans="1:10" ht="13.5" customHeight="1" x14ac:dyDescent="0.25">
      <c r="A31" s="59" t="s">
        <v>10</v>
      </c>
      <c r="B31" s="56">
        <v>136.506</v>
      </c>
      <c r="C31" s="56">
        <v>0</v>
      </c>
      <c r="D31" s="56">
        <v>143.726</v>
      </c>
      <c r="E31" s="56">
        <v>110.598</v>
      </c>
      <c r="F31" s="56">
        <v>0</v>
      </c>
      <c r="G31" s="56">
        <v>0.20091999999999999</v>
      </c>
      <c r="H31" s="56">
        <v>0</v>
      </c>
      <c r="I31" s="56">
        <v>0</v>
      </c>
      <c r="J31" s="56">
        <f t="shared" si="2"/>
        <v>391.03091999999998</v>
      </c>
    </row>
    <row r="32" spans="1:10" ht="13.5" customHeight="1" x14ac:dyDescent="0.25">
      <c r="A32" s="59" t="s">
        <v>11</v>
      </c>
      <c r="B32" s="56">
        <v>182.453</v>
      </c>
      <c r="C32" s="56">
        <v>0</v>
      </c>
      <c r="D32" s="56">
        <v>103.816</v>
      </c>
      <c r="E32" s="56">
        <v>78.298000000000002</v>
      </c>
      <c r="F32" s="56">
        <v>0</v>
      </c>
      <c r="G32" s="56">
        <v>7.6060000000000003E-2</v>
      </c>
      <c r="H32" s="56">
        <v>0</v>
      </c>
      <c r="I32" s="56">
        <v>0</v>
      </c>
      <c r="J32" s="56">
        <f t="shared" si="2"/>
        <v>364.64305999999999</v>
      </c>
    </row>
    <row r="33" spans="1:14" ht="13.5" customHeight="1" x14ac:dyDescent="0.25">
      <c r="A33" s="59" t="s">
        <v>12</v>
      </c>
      <c r="B33" s="56">
        <v>153.60499999999999</v>
      </c>
      <c r="C33" s="56">
        <v>0</v>
      </c>
      <c r="D33" s="56">
        <v>83.29</v>
      </c>
      <c r="E33" s="56">
        <v>60.143999999999998</v>
      </c>
      <c r="F33" s="56">
        <v>0</v>
      </c>
      <c r="G33" s="56">
        <v>3.1900000000000001E-3</v>
      </c>
      <c r="H33" s="56">
        <v>0</v>
      </c>
      <c r="I33" s="56">
        <v>0</v>
      </c>
      <c r="J33" s="56">
        <f t="shared" si="2"/>
        <v>297.04219000000001</v>
      </c>
    </row>
    <row r="34" spans="1:14" ht="13.5" customHeight="1" x14ac:dyDescent="0.25">
      <c r="A34" s="59" t="s">
        <v>13</v>
      </c>
      <c r="B34" s="56">
        <v>109.488</v>
      </c>
      <c r="C34" s="56">
        <v>0</v>
      </c>
      <c r="D34" s="56">
        <v>65.831999999999994</v>
      </c>
      <c r="E34" s="56">
        <v>59.899000000000001</v>
      </c>
      <c r="F34" s="56">
        <v>0</v>
      </c>
      <c r="G34" s="56">
        <v>1.08E-3</v>
      </c>
      <c r="H34" s="56">
        <v>0</v>
      </c>
      <c r="I34" s="56">
        <v>0</v>
      </c>
      <c r="J34" s="56">
        <f t="shared" si="2"/>
        <v>235.22008</v>
      </c>
    </row>
    <row r="35" spans="1:14" ht="13.5" customHeight="1" x14ac:dyDescent="0.25">
      <c r="A35" s="225" t="s">
        <v>22</v>
      </c>
      <c r="B35" s="60">
        <f t="shared" ref="B35:J35" si="3">+SUM(B23:B34)</f>
        <v>1406.501</v>
      </c>
      <c r="C35" s="60">
        <f t="shared" si="3"/>
        <v>0</v>
      </c>
      <c r="D35" s="60">
        <f t="shared" si="3"/>
        <v>1290.1930000000002</v>
      </c>
      <c r="E35" s="60">
        <f t="shared" si="3"/>
        <v>1056.393</v>
      </c>
      <c r="F35" s="60">
        <f t="shared" si="3"/>
        <v>0</v>
      </c>
      <c r="G35" s="60">
        <f t="shared" si="3"/>
        <v>1.64412</v>
      </c>
      <c r="H35" s="60">
        <f t="shared" si="3"/>
        <v>0</v>
      </c>
      <c r="I35" s="60">
        <f t="shared" si="3"/>
        <v>0</v>
      </c>
      <c r="J35" s="60">
        <f t="shared" si="3"/>
        <v>3754.7311199999999</v>
      </c>
    </row>
    <row r="36" spans="1:14" x14ac:dyDescent="0.25">
      <c r="A36" s="20"/>
      <c r="H36" s="20"/>
    </row>
    <row r="37" spans="1:14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4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4" x14ac:dyDescent="0.25">
      <c r="A39" s="62"/>
      <c r="B39" s="20"/>
      <c r="C39" s="20"/>
      <c r="D39" s="20"/>
      <c r="E39" s="20"/>
      <c r="F39" s="20"/>
      <c r="G39" s="20"/>
      <c r="H39" s="20"/>
      <c r="I39" s="20"/>
      <c r="J39" s="27"/>
      <c r="K39" s="27"/>
      <c r="L39" s="27"/>
      <c r="M39" s="27"/>
      <c r="N39" s="27"/>
    </row>
    <row r="40" spans="1:14" x14ac:dyDescent="0.25">
      <c r="A40" s="65"/>
      <c r="B40" s="20"/>
      <c r="C40" s="20"/>
      <c r="D40" s="20"/>
      <c r="E40" s="20"/>
      <c r="F40" s="20"/>
      <c r="G40" s="20"/>
      <c r="H40" s="20"/>
      <c r="I40" s="20"/>
      <c r="J40" s="27"/>
      <c r="K40" s="27"/>
      <c r="L40" s="27"/>
      <c r="M40" s="27"/>
      <c r="N40" s="27"/>
    </row>
    <row r="41" spans="1:14" x14ac:dyDescent="0.25">
      <c r="A41" s="65"/>
      <c r="B41" s="20"/>
      <c r="C41" s="20"/>
      <c r="D41" s="20"/>
      <c r="E41" s="20"/>
      <c r="F41" s="20"/>
      <c r="G41" s="20"/>
      <c r="H41" s="20"/>
      <c r="I41" s="20"/>
      <c r="J41" s="27"/>
      <c r="K41" s="27"/>
      <c r="L41" s="27"/>
      <c r="M41" s="27"/>
      <c r="N41" s="27"/>
    </row>
    <row r="42" spans="1:14" x14ac:dyDescent="0.25">
      <c r="A42" s="65"/>
      <c r="B42" s="20"/>
      <c r="C42" s="20"/>
      <c r="D42" s="20"/>
      <c r="E42" s="20"/>
      <c r="F42" s="20"/>
      <c r="G42" s="20"/>
      <c r="H42" s="20"/>
      <c r="I42" s="20"/>
      <c r="J42" s="27"/>
      <c r="K42" s="27"/>
      <c r="L42" s="27"/>
      <c r="M42" s="27"/>
      <c r="N42" s="27"/>
    </row>
    <row r="43" spans="1:14" x14ac:dyDescent="0.25">
      <c r="C43" s="27"/>
      <c r="D43" s="27"/>
      <c r="E43" s="27"/>
      <c r="F43" s="27"/>
      <c r="G43" s="20"/>
      <c r="J43" s="27"/>
      <c r="K43" s="27"/>
      <c r="L43" s="27"/>
      <c r="M43" s="27"/>
      <c r="N43" s="27"/>
    </row>
    <row r="44" spans="1:14" x14ac:dyDescent="0.25">
      <c r="C44" s="27"/>
      <c r="D44" s="27"/>
      <c r="E44" s="27"/>
      <c r="F44" s="27"/>
      <c r="G44" s="20"/>
      <c r="H44" s="20"/>
      <c r="J44" s="27"/>
      <c r="K44" s="27"/>
      <c r="L44" s="27"/>
      <c r="M44" s="27"/>
      <c r="N44" s="27"/>
    </row>
    <row r="45" spans="1:14" x14ac:dyDescent="0.25">
      <c r="C45" s="27"/>
      <c r="D45" s="27"/>
      <c r="E45" s="27"/>
      <c r="F45" s="27"/>
      <c r="G45" s="20"/>
      <c r="H45" s="20"/>
      <c r="J45" s="27"/>
      <c r="K45" s="27"/>
      <c r="L45" s="27"/>
      <c r="M45" s="27"/>
      <c r="N45" s="27"/>
    </row>
    <row r="46" spans="1:14" x14ac:dyDescent="0.25">
      <c r="C46" s="27"/>
      <c r="D46" s="27"/>
      <c r="E46" s="27"/>
      <c r="F46" s="27"/>
      <c r="G46" s="27"/>
      <c r="J46" s="27"/>
      <c r="K46" s="27"/>
      <c r="L46" s="27"/>
      <c r="M46" s="27"/>
      <c r="N46" s="27"/>
    </row>
    <row r="47" spans="1:14" x14ac:dyDescent="0.25">
      <c r="C47" s="27"/>
      <c r="D47" s="27"/>
      <c r="E47" s="27"/>
      <c r="F47" s="27"/>
      <c r="G47" s="27"/>
      <c r="J47" s="27"/>
      <c r="K47" s="27"/>
      <c r="L47" s="27"/>
      <c r="M47" s="27"/>
      <c r="N47" s="27"/>
    </row>
    <row r="48" spans="1:14" x14ac:dyDescent="0.25">
      <c r="C48" s="27"/>
      <c r="D48" s="27"/>
      <c r="E48" s="27"/>
      <c r="F48" s="27"/>
      <c r="G48" s="27"/>
      <c r="J48" s="27"/>
      <c r="K48" s="27"/>
      <c r="L48" s="27"/>
      <c r="M48" s="27"/>
      <c r="N48" s="27"/>
    </row>
    <row r="49" spans="3:14" x14ac:dyDescent="0.25">
      <c r="C49" s="27"/>
      <c r="D49" s="27"/>
      <c r="E49" s="27"/>
      <c r="F49" s="27"/>
      <c r="G49" s="27"/>
      <c r="J49" s="27"/>
      <c r="K49" s="27"/>
      <c r="L49" s="27"/>
      <c r="M49" s="27"/>
      <c r="N49" s="27"/>
    </row>
    <row r="50" spans="3:14" x14ac:dyDescent="0.25">
      <c r="C50" s="27"/>
      <c r="D50" s="27"/>
      <c r="E50" s="27"/>
      <c r="F50" s="27"/>
      <c r="G50" s="27"/>
      <c r="J50" s="27"/>
      <c r="K50" s="27"/>
      <c r="L50" s="27"/>
      <c r="M50" s="27"/>
      <c r="N50" s="27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9">
    <pageSetUpPr fitToPage="1"/>
  </sheetPr>
  <dimension ref="A1:J45"/>
  <sheetViews>
    <sheetView zoomScale="90" zoomScaleNormal="90" workbookViewId="0">
      <selection activeCell="L27" sqref="L27"/>
    </sheetView>
  </sheetViews>
  <sheetFormatPr baseColWidth="10" defaultColWidth="11.42578125" defaultRowHeight="13.5" x14ac:dyDescent="0.25"/>
  <cols>
    <col min="1" max="1" width="16.140625" style="75" customWidth="1"/>
    <col min="2" max="2" width="15.7109375" style="8" customWidth="1"/>
    <col min="3" max="3" width="14.42578125" style="8" customWidth="1"/>
    <col min="4" max="4" width="15.5703125" style="8" customWidth="1"/>
    <col min="5" max="5" width="13.5703125" style="8" customWidth="1"/>
    <col min="6" max="6" width="17.140625" style="8" customWidth="1"/>
    <col min="7" max="8" width="21.140625" style="8" customWidth="1"/>
    <col min="9" max="9" width="14.28515625" style="8" customWidth="1"/>
    <col min="10" max="16384" width="11.42578125" style="8"/>
  </cols>
  <sheetData>
    <row r="1" spans="1:10" x14ac:dyDescent="0.25">
      <c r="A1" s="64"/>
      <c r="B1" s="74"/>
      <c r="C1" s="74"/>
      <c r="D1" s="74"/>
      <c r="E1" s="74"/>
      <c r="F1" s="74"/>
      <c r="G1" s="74"/>
      <c r="H1" s="74"/>
      <c r="I1" s="20"/>
    </row>
    <row r="2" spans="1:10" x14ac:dyDescent="0.25">
      <c r="A2" s="65" t="s">
        <v>486</v>
      </c>
      <c r="B2" s="20"/>
      <c r="C2" s="20"/>
      <c r="D2" s="20"/>
      <c r="E2" s="20"/>
      <c r="F2" s="20"/>
      <c r="G2" s="20"/>
      <c r="H2" s="20"/>
      <c r="I2" s="20"/>
    </row>
    <row r="3" spans="1:10" x14ac:dyDescent="0.25">
      <c r="A3" s="65"/>
      <c r="B3" s="20"/>
      <c r="C3" s="20"/>
      <c r="D3" s="20"/>
      <c r="E3" s="20"/>
      <c r="F3" s="20"/>
      <c r="G3" s="20"/>
      <c r="H3" s="20"/>
      <c r="I3" s="20"/>
    </row>
    <row r="4" spans="1:10" ht="12.75" customHeight="1" x14ac:dyDescent="0.25">
      <c r="A4" s="226"/>
      <c r="B4" s="591" t="s">
        <v>397</v>
      </c>
      <c r="C4" s="592"/>
      <c r="D4" s="592"/>
      <c r="E4" s="592"/>
      <c r="F4" s="592"/>
      <c r="G4" s="592"/>
      <c r="H4" s="592"/>
      <c r="I4" s="592"/>
      <c r="J4" s="593"/>
    </row>
    <row r="5" spans="1:10" s="75" customFormat="1" ht="30" customHeight="1" x14ac:dyDescent="0.2">
      <c r="A5" s="224" t="s">
        <v>0</v>
      </c>
      <c r="B5" s="458" t="s">
        <v>28</v>
      </c>
      <c r="C5" s="458" t="s">
        <v>30</v>
      </c>
      <c r="D5" s="458" t="s">
        <v>27</v>
      </c>
      <c r="E5" s="458" t="s">
        <v>29</v>
      </c>
      <c r="F5" s="458" t="s">
        <v>415</v>
      </c>
      <c r="G5" s="458" t="s">
        <v>416</v>
      </c>
      <c r="H5" s="458" t="s">
        <v>417</v>
      </c>
      <c r="I5" s="458" t="s">
        <v>418</v>
      </c>
      <c r="J5" s="458" t="s">
        <v>22</v>
      </c>
    </row>
    <row r="6" spans="1:10" ht="13.5" customHeight="1" x14ac:dyDescent="0.25">
      <c r="A6" s="58" t="s">
        <v>2</v>
      </c>
      <c r="B6" s="56">
        <v>524.18999999999994</v>
      </c>
      <c r="C6" s="56">
        <v>0</v>
      </c>
      <c r="D6" s="56">
        <v>956.51199999999994</v>
      </c>
      <c r="E6" s="56">
        <v>186.65699999999998</v>
      </c>
      <c r="F6" s="56">
        <v>0</v>
      </c>
      <c r="G6" s="56">
        <v>0.61414000000000002</v>
      </c>
      <c r="H6" s="56">
        <v>0</v>
      </c>
      <c r="I6" s="56">
        <v>0</v>
      </c>
      <c r="J6" s="56">
        <f>SUM(B6:I6)</f>
        <v>1667.9731399999996</v>
      </c>
    </row>
    <row r="7" spans="1:10" ht="13.5" customHeight="1" x14ac:dyDescent="0.25">
      <c r="A7" s="59" t="s">
        <v>3</v>
      </c>
      <c r="B7" s="56">
        <v>483.041</v>
      </c>
      <c r="C7" s="56">
        <v>0</v>
      </c>
      <c r="D7" s="56">
        <v>731.23299999999995</v>
      </c>
      <c r="E7" s="56">
        <v>184.816</v>
      </c>
      <c r="F7" s="56">
        <v>0</v>
      </c>
      <c r="G7" s="56">
        <v>0.61699999999999999</v>
      </c>
      <c r="H7" s="56">
        <v>0</v>
      </c>
      <c r="I7" s="56">
        <v>0</v>
      </c>
      <c r="J7" s="56">
        <f t="shared" ref="J7:J17" si="0">SUM(B7:I7)</f>
        <v>1399.7069999999999</v>
      </c>
    </row>
    <row r="8" spans="1:10" ht="13.5" customHeight="1" x14ac:dyDescent="0.25">
      <c r="A8" s="59" t="s">
        <v>4</v>
      </c>
      <c r="B8" s="56">
        <v>480.11499999999995</v>
      </c>
      <c r="C8" s="56">
        <v>0</v>
      </c>
      <c r="D8" s="56">
        <v>730.87699999999995</v>
      </c>
      <c r="E8" s="56">
        <v>193.21199999999999</v>
      </c>
      <c r="F8" s="56">
        <v>0</v>
      </c>
      <c r="G8" s="56">
        <v>1.0449999999999999</v>
      </c>
      <c r="H8" s="56">
        <v>0</v>
      </c>
      <c r="I8" s="56">
        <v>0</v>
      </c>
      <c r="J8" s="56">
        <f t="shared" si="0"/>
        <v>1405.249</v>
      </c>
    </row>
    <row r="9" spans="1:10" ht="13.5" customHeight="1" x14ac:dyDescent="0.25">
      <c r="A9" s="59" t="s">
        <v>5</v>
      </c>
      <c r="B9" s="56">
        <v>553.82000000000005</v>
      </c>
      <c r="C9" s="56">
        <v>0</v>
      </c>
      <c r="D9" s="56">
        <v>1107.8589999999999</v>
      </c>
      <c r="E9" s="56">
        <v>265.36700000000002</v>
      </c>
      <c r="F9" s="56">
        <v>0</v>
      </c>
      <c r="G9" s="56">
        <v>1.7673999999999999</v>
      </c>
      <c r="H9" s="56">
        <v>0</v>
      </c>
      <c r="I9" s="56">
        <v>0</v>
      </c>
      <c r="J9" s="56">
        <f t="shared" si="0"/>
        <v>1928.8134</v>
      </c>
    </row>
    <row r="10" spans="1:10" ht="13.5" customHeight="1" x14ac:dyDescent="0.25">
      <c r="A10" s="59" t="s">
        <v>6</v>
      </c>
      <c r="B10" s="56">
        <v>699.54</v>
      </c>
      <c r="C10" s="56">
        <v>0</v>
      </c>
      <c r="D10" s="56">
        <v>1311.3879999999999</v>
      </c>
      <c r="E10" s="56">
        <v>375.65600000000001</v>
      </c>
      <c r="F10" s="56">
        <v>0</v>
      </c>
      <c r="G10" s="56">
        <v>1.9647600000000001</v>
      </c>
      <c r="H10" s="56">
        <v>0</v>
      </c>
      <c r="I10" s="56">
        <v>0</v>
      </c>
      <c r="J10" s="56">
        <f t="shared" si="0"/>
        <v>2388.5487599999997</v>
      </c>
    </row>
    <row r="11" spans="1:10" ht="13.5" customHeight="1" x14ac:dyDescent="0.25">
      <c r="A11" s="59" t="s">
        <v>7</v>
      </c>
      <c r="B11" s="56">
        <v>1060.6023050000001</v>
      </c>
      <c r="C11" s="56">
        <v>0</v>
      </c>
      <c r="D11" s="56">
        <v>2359.59</v>
      </c>
      <c r="E11" s="56">
        <v>434.3</v>
      </c>
      <c r="F11" s="56">
        <v>0</v>
      </c>
      <c r="G11" s="56">
        <v>3.2512400000000001</v>
      </c>
      <c r="H11" s="56">
        <v>0</v>
      </c>
      <c r="I11" s="56">
        <v>0</v>
      </c>
      <c r="J11" s="56">
        <f t="shared" si="0"/>
        <v>3857.7435450000007</v>
      </c>
    </row>
    <row r="12" spans="1:10" ht="13.5" customHeight="1" x14ac:dyDescent="0.25">
      <c r="A12" s="59" t="s">
        <v>8</v>
      </c>
      <c r="B12" s="56">
        <v>1185.6680000000001</v>
      </c>
      <c r="C12" s="56">
        <v>0</v>
      </c>
      <c r="D12" s="56">
        <v>2611.6240000000003</v>
      </c>
      <c r="E12" s="56">
        <v>488.78200000000004</v>
      </c>
      <c r="F12" s="56">
        <v>0</v>
      </c>
      <c r="G12" s="56">
        <v>5.1381899999999998</v>
      </c>
      <c r="H12" s="56">
        <v>0</v>
      </c>
      <c r="I12" s="56">
        <v>0</v>
      </c>
      <c r="J12" s="56">
        <f t="shared" si="0"/>
        <v>4291.2121900000002</v>
      </c>
    </row>
    <row r="13" spans="1:10" ht="13.5" customHeight="1" x14ac:dyDescent="0.25">
      <c r="A13" s="59" t="s">
        <v>9</v>
      </c>
      <c r="B13" s="56">
        <v>1182.626</v>
      </c>
      <c r="C13" s="56">
        <v>0</v>
      </c>
      <c r="D13" s="56">
        <v>2218.2600000000002</v>
      </c>
      <c r="E13" s="56">
        <v>476.58500000000004</v>
      </c>
      <c r="F13" s="56">
        <v>0</v>
      </c>
      <c r="G13" s="56">
        <v>2.93967</v>
      </c>
      <c r="H13" s="56">
        <v>0</v>
      </c>
      <c r="I13" s="56">
        <v>0</v>
      </c>
      <c r="J13" s="56">
        <f t="shared" si="0"/>
        <v>3880.4106700000007</v>
      </c>
    </row>
    <row r="14" spans="1:10" ht="13.5" customHeight="1" x14ac:dyDescent="0.25">
      <c r="A14" s="59" t="s">
        <v>10</v>
      </c>
      <c r="B14" s="56">
        <v>1190.57</v>
      </c>
      <c r="C14" s="56">
        <v>0</v>
      </c>
      <c r="D14" s="56">
        <v>2117.4180000000001</v>
      </c>
      <c r="E14" s="56">
        <v>403.36699999999996</v>
      </c>
      <c r="F14" s="56">
        <v>0</v>
      </c>
      <c r="G14" s="56">
        <v>3.2222200000000001</v>
      </c>
      <c r="H14" s="56">
        <v>0</v>
      </c>
      <c r="I14" s="56">
        <v>0</v>
      </c>
      <c r="J14" s="56">
        <f t="shared" si="0"/>
        <v>3714.5772200000006</v>
      </c>
    </row>
    <row r="15" spans="1:10" ht="13.5" customHeight="1" x14ac:dyDescent="0.25">
      <c r="A15" s="59" t="s">
        <v>11</v>
      </c>
      <c r="B15" s="56">
        <v>1083.0150000000001</v>
      </c>
      <c r="C15" s="56">
        <v>0</v>
      </c>
      <c r="D15" s="56">
        <v>2058.63</v>
      </c>
      <c r="E15" s="56">
        <v>389.35599999999999</v>
      </c>
      <c r="F15" s="56">
        <v>0</v>
      </c>
      <c r="G15" s="56">
        <v>2.9771000000000001</v>
      </c>
      <c r="H15" s="56">
        <v>0</v>
      </c>
      <c r="I15" s="56">
        <v>0</v>
      </c>
      <c r="J15" s="56">
        <f t="shared" si="0"/>
        <v>3533.9781000000003</v>
      </c>
    </row>
    <row r="16" spans="1:10" ht="13.5" customHeight="1" x14ac:dyDescent="0.25">
      <c r="A16" s="59" t="s">
        <v>12</v>
      </c>
      <c r="B16" s="56">
        <v>621.58899999999994</v>
      </c>
      <c r="C16" s="56">
        <v>0</v>
      </c>
      <c r="D16" s="56">
        <v>1162.9870000000001</v>
      </c>
      <c r="E16" s="56">
        <v>287.964</v>
      </c>
      <c r="F16" s="56">
        <v>0</v>
      </c>
      <c r="G16" s="56">
        <v>2.0853600000000001</v>
      </c>
      <c r="H16" s="56">
        <v>0</v>
      </c>
      <c r="I16" s="56">
        <v>0</v>
      </c>
      <c r="J16" s="56">
        <f t="shared" si="0"/>
        <v>2074.62536</v>
      </c>
    </row>
    <row r="17" spans="1:10" ht="13.5" customHeight="1" x14ac:dyDescent="0.25">
      <c r="A17" s="59" t="s">
        <v>13</v>
      </c>
      <c r="B17" s="56">
        <v>589.221</v>
      </c>
      <c r="C17" s="56">
        <v>0</v>
      </c>
      <c r="D17" s="56">
        <v>1215.8269999999998</v>
      </c>
      <c r="E17" s="56">
        <v>265.87700000000001</v>
      </c>
      <c r="F17" s="56">
        <v>0</v>
      </c>
      <c r="G17" s="56">
        <v>1.09104</v>
      </c>
      <c r="H17" s="56">
        <v>0</v>
      </c>
      <c r="I17" s="56">
        <v>0</v>
      </c>
      <c r="J17" s="56">
        <f t="shared" si="0"/>
        <v>2072.0160399999995</v>
      </c>
    </row>
    <row r="18" spans="1:10" ht="13.5" customHeight="1" x14ac:dyDescent="0.25">
      <c r="A18" s="225" t="s">
        <v>22</v>
      </c>
      <c r="B18" s="60">
        <f t="shared" ref="B18:J18" si="1">+SUM(B6:B17)</f>
        <v>9653.997304999999</v>
      </c>
      <c r="C18" s="60">
        <f t="shared" si="1"/>
        <v>0</v>
      </c>
      <c r="D18" s="60">
        <f t="shared" si="1"/>
        <v>18582.205000000002</v>
      </c>
      <c r="E18" s="60">
        <f t="shared" si="1"/>
        <v>3951.9389999999999</v>
      </c>
      <c r="F18" s="60">
        <f t="shared" si="1"/>
        <v>0</v>
      </c>
      <c r="G18" s="60">
        <f t="shared" si="1"/>
        <v>26.713120000000004</v>
      </c>
      <c r="H18" s="60">
        <f t="shared" si="1"/>
        <v>0</v>
      </c>
      <c r="I18" s="60">
        <f t="shared" si="1"/>
        <v>0</v>
      </c>
      <c r="J18" s="60">
        <f t="shared" si="1"/>
        <v>32214.854425000001</v>
      </c>
    </row>
    <row r="19" spans="1:10" ht="13.5" customHeight="1" x14ac:dyDescent="0.25">
      <c r="A19" s="66"/>
      <c r="B19" s="67"/>
      <c r="C19" s="67"/>
      <c r="D19" s="67"/>
      <c r="E19" s="67"/>
      <c r="F19" s="67"/>
      <c r="G19" s="371"/>
      <c r="H19" s="371"/>
      <c r="I19" s="53"/>
    </row>
    <row r="20" spans="1:10" ht="13.5" customHeight="1" x14ac:dyDescent="0.25">
      <c r="A20" s="68"/>
      <c r="B20" s="53"/>
      <c r="C20" s="69"/>
      <c r="D20" s="69"/>
      <c r="E20" s="69"/>
      <c r="F20" s="69"/>
      <c r="G20" s="371"/>
      <c r="H20" s="371"/>
      <c r="I20" s="53"/>
    </row>
    <row r="21" spans="1:10" ht="13.5" customHeight="1" x14ac:dyDescent="0.25">
      <c r="A21" s="226"/>
      <c r="B21" s="591" t="s">
        <v>390</v>
      </c>
      <c r="C21" s="592"/>
      <c r="D21" s="592"/>
      <c r="E21" s="592"/>
      <c r="F21" s="592"/>
      <c r="G21" s="592"/>
      <c r="H21" s="592"/>
      <c r="I21" s="592"/>
      <c r="J21" s="593"/>
    </row>
    <row r="22" spans="1:10" ht="26.25" customHeight="1" x14ac:dyDescent="0.25">
      <c r="A22" s="224" t="s">
        <v>0</v>
      </c>
      <c r="B22" s="458" t="s">
        <v>28</v>
      </c>
      <c r="C22" s="458" t="s">
        <v>30</v>
      </c>
      <c r="D22" s="458" t="s">
        <v>27</v>
      </c>
      <c r="E22" s="458" t="s">
        <v>29</v>
      </c>
      <c r="F22" s="458" t="s">
        <v>415</v>
      </c>
      <c r="G22" s="458" t="s">
        <v>416</v>
      </c>
      <c r="H22" s="458" t="s">
        <v>417</v>
      </c>
      <c r="I22" s="210" t="s">
        <v>418</v>
      </c>
      <c r="J22" s="210" t="s">
        <v>22</v>
      </c>
    </row>
    <row r="23" spans="1:10" ht="13.5" customHeight="1" x14ac:dyDescent="0.25">
      <c r="A23" s="58" t="s">
        <v>2</v>
      </c>
      <c r="B23" s="56">
        <v>267.80399999999997</v>
      </c>
      <c r="C23" s="56">
        <v>0</v>
      </c>
      <c r="D23" s="56">
        <v>177.97800000000001</v>
      </c>
      <c r="E23" s="56">
        <v>53.470999999999997</v>
      </c>
      <c r="F23" s="56">
        <v>0</v>
      </c>
      <c r="G23" s="56">
        <v>1.9579999999999997E-2</v>
      </c>
      <c r="H23" s="56">
        <v>0</v>
      </c>
      <c r="I23" s="56">
        <v>0</v>
      </c>
      <c r="J23" s="56">
        <f>SUM(B23:I23)</f>
        <v>499.27258</v>
      </c>
    </row>
    <row r="24" spans="1:10" ht="13.5" customHeight="1" x14ac:dyDescent="0.25">
      <c r="A24" s="59" t="s">
        <v>3</v>
      </c>
      <c r="B24" s="56">
        <v>278.2</v>
      </c>
      <c r="C24" s="56">
        <v>0</v>
      </c>
      <c r="D24" s="56">
        <v>175.65</v>
      </c>
      <c r="E24" s="56">
        <v>50.887999999999998</v>
      </c>
      <c r="F24" s="56">
        <v>0</v>
      </c>
      <c r="G24" s="56">
        <v>1.8609999999999998E-2</v>
      </c>
      <c r="H24" s="56">
        <v>0</v>
      </c>
      <c r="I24" s="56">
        <v>0</v>
      </c>
      <c r="J24" s="56">
        <f t="shared" ref="J24:J34" si="2">SUM(B24:I24)</f>
        <v>504.75661000000002</v>
      </c>
    </row>
    <row r="25" spans="1:10" ht="13.5" customHeight="1" x14ac:dyDescent="0.25">
      <c r="A25" s="59" t="s">
        <v>4</v>
      </c>
      <c r="B25" s="56">
        <v>280.77300000000002</v>
      </c>
      <c r="C25" s="56">
        <v>0</v>
      </c>
      <c r="D25" s="56">
        <v>199.251</v>
      </c>
      <c r="E25" s="56">
        <v>65.466999999999999</v>
      </c>
      <c r="F25" s="56">
        <v>0</v>
      </c>
      <c r="G25" s="56">
        <v>5.1630000000000002E-2</v>
      </c>
      <c r="H25" s="56">
        <v>0</v>
      </c>
      <c r="I25" s="56">
        <v>0</v>
      </c>
      <c r="J25" s="56">
        <f t="shared" si="2"/>
        <v>545.54263000000003</v>
      </c>
    </row>
    <row r="26" spans="1:10" ht="13.5" customHeight="1" x14ac:dyDescent="0.25">
      <c r="A26" s="59" t="s">
        <v>5</v>
      </c>
      <c r="B26" s="56">
        <v>365.44</v>
      </c>
      <c r="C26" s="56">
        <v>0</v>
      </c>
      <c r="D26" s="56">
        <v>266.99900000000002</v>
      </c>
      <c r="E26" s="56">
        <v>97.855000000000004</v>
      </c>
      <c r="F26" s="56">
        <v>0</v>
      </c>
      <c r="G26" s="56">
        <v>0.16869999999999999</v>
      </c>
      <c r="H26" s="56">
        <v>0</v>
      </c>
      <c r="I26" s="56">
        <v>0</v>
      </c>
      <c r="J26" s="56">
        <f t="shared" si="2"/>
        <v>730.46270000000004</v>
      </c>
    </row>
    <row r="27" spans="1:10" ht="13.5" customHeight="1" x14ac:dyDescent="0.25">
      <c r="A27" s="59" t="s">
        <v>6</v>
      </c>
      <c r="B27" s="56">
        <v>481.32499999999999</v>
      </c>
      <c r="C27" s="56">
        <v>0</v>
      </c>
      <c r="D27" s="56">
        <v>321.26100000000002</v>
      </c>
      <c r="E27" s="56">
        <v>122.41500000000001</v>
      </c>
      <c r="F27" s="56">
        <v>0</v>
      </c>
      <c r="G27" s="56">
        <v>0.32111000000000001</v>
      </c>
      <c r="H27" s="56">
        <v>0</v>
      </c>
      <c r="I27" s="56">
        <v>0</v>
      </c>
      <c r="J27" s="56">
        <f t="shared" si="2"/>
        <v>925.32210999999995</v>
      </c>
    </row>
    <row r="28" spans="1:10" ht="13.5" customHeight="1" x14ac:dyDescent="0.25">
      <c r="A28" s="59" t="s">
        <v>7</v>
      </c>
      <c r="B28" s="56">
        <v>544.94500000000005</v>
      </c>
      <c r="C28" s="56">
        <v>0</v>
      </c>
      <c r="D28" s="56">
        <v>431.43</v>
      </c>
      <c r="E28" s="56">
        <v>144.494</v>
      </c>
      <c r="F28" s="56">
        <v>0</v>
      </c>
      <c r="G28" s="56">
        <v>0.36976999999999999</v>
      </c>
      <c r="H28" s="56">
        <v>0</v>
      </c>
      <c r="I28" s="56">
        <v>0</v>
      </c>
      <c r="J28" s="56">
        <f t="shared" si="2"/>
        <v>1121.2387699999999</v>
      </c>
    </row>
    <row r="29" spans="1:10" ht="13.5" customHeight="1" x14ac:dyDescent="0.25">
      <c r="A29" s="59" t="s">
        <v>8</v>
      </c>
      <c r="B29" s="56">
        <v>612.16099999999994</v>
      </c>
      <c r="C29" s="56">
        <v>0</v>
      </c>
      <c r="D29" s="56">
        <v>464.64600000000002</v>
      </c>
      <c r="E29" s="56">
        <v>152.67400000000001</v>
      </c>
      <c r="F29" s="56">
        <v>0</v>
      </c>
      <c r="G29" s="56">
        <v>0.42887000000000003</v>
      </c>
      <c r="H29" s="56">
        <v>0</v>
      </c>
      <c r="I29" s="56">
        <v>0</v>
      </c>
      <c r="J29" s="56">
        <f t="shared" si="2"/>
        <v>1229.90987</v>
      </c>
    </row>
    <row r="30" spans="1:10" ht="13.5" customHeight="1" x14ac:dyDescent="0.25">
      <c r="A30" s="59" t="s">
        <v>9</v>
      </c>
      <c r="B30" s="56">
        <v>519.08100000000002</v>
      </c>
      <c r="C30" s="56">
        <v>0</v>
      </c>
      <c r="D30" s="56">
        <v>395.66699999999997</v>
      </c>
      <c r="E30" s="56">
        <v>136.59700000000001</v>
      </c>
      <c r="F30" s="56">
        <v>0</v>
      </c>
      <c r="G30" s="56">
        <v>0.31169999999999998</v>
      </c>
      <c r="H30" s="56">
        <v>0</v>
      </c>
      <c r="I30" s="56">
        <v>0</v>
      </c>
      <c r="J30" s="56">
        <f t="shared" si="2"/>
        <v>1051.6567</v>
      </c>
    </row>
    <row r="31" spans="1:10" ht="13.5" customHeight="1" x14ac:dyDescent="0.25">
      <c r="A31" s="59" t="s">
        <v>10</v>
      </c>
      <c r="B31" s="56">
        <v>476.95800000000003</v>
      </c>
      <c r="C31" s="56">
        <v>0</v>
      </c>
      <c r="D31" s="56">
        <v>371.44200000000001</v>
      </c>
      <c r="E31" s="56">
        <v>115.92700000000001</v>
      </c>
      <c r="F31" s="56">
        <v>0</v>
      </c>
      <c r="G31" s="56">
        <v>0.29649999999999999</v>
      </c>
      <c r="H31" s="56">
        <v>0</v>
      </c>
      <c r="I31" s="56">
        <v>0</v>
      </c>
      <c r="J31" s="56">
        <f t="shared" si="2"/>
        <v>964.62350000000015</v>
      </c>
    </row>
    <row r="32" spans="1:10" ht="13.5" customHeight="1" x14ac:dyDescent="0.25">
      <c r="A32" s="59" t="s">
        <v>11</v>
      </c>
      <c r="B32" s="56">
        <v>400.93900000000002</v>
      </c>
      <c r="C32" s="56">
        <v>0</v>
      </c>
      <c r="D32" s="56">
        <v>295.62</v>
      </c>
      <c r="E32" s="56">
        <v>92.197000000000003</v>
      </c>
      <c r="F32" s="56">
        <v>0</v>
      </c>
      <c r="G32" s="56">
        <v>0.18500999999999998</v>
      </c>
      <c r="H32" s="56">
        <v>0</v>
      </c>
      <c r="I32" s="56">
        <v>0</v>
      </c>
      <c r="J32" s="56">
        <f t="shared" si="2"/>
        <v>788.94101000000001</v>
      </c>
    </row>
    <row r="33" spans="1:10" ht="13.5" customHeight="1" x14ac:dyDescent="0.25">
      <c r="A33" s="59" t="s">
        <v>12</v>
      </c>
      <c r="B33" s="56">
        <v>332.93599999999998</v>
      </c>
      <c r="C33" s="56">
        <v>0</v>
      </c>
      <c r="D33" s="56">
        <v>260.20600000000002</v>
      </c>
      <c r="E33" s="56">
        <v>72.144999999999996</v>
      </c>
      <c r="F33" s="56">
        <v>0</v>
      </c>
      <c r="G33" s="56">
        <v>0.10188</v>
      </c>
      <c r="H33" s="56">
        <v>0</v>
      </c>
      <c r="I33" s="56">
        <v>0</v>
      </c>
      <c r="J33" s="56">
        <f t="shared" si="2"/>
        <v>665.38888000000009</v>
      </c>
    </row>
    <row r="34" spans="1:10" ht="13.5" customHeight="1" x14ac:dyDescent="0.25">
      <c r="A34" s="59" t="s">
        <v>13</v>
      </c>
      <c r="B34" s="56">
        <v>284.20299999999997</v>
      </c>
      <c r="C34" s="56">
        <v>0</v>
      </c>
      <c r="D34" s="56">
        <v>209.13300000000001</v>
      </c>
      <c r="E34" s="56">
        <v>57.212000000000003</v>
      </c>
      <c r="F34" s="56">
        <v>0</v>
      </c>
      <c r="G34" s="56">
        <v>3.3919999999999999E-2</v>
      </c>
      <c r="H34" s="56">
        <v>0</v>
      </c>
      <c r="I34" s="56">
        <v>0</v>
      </c>
      <c r="J34" s="56">
        <f t="shared" si="2"/>
        <v>550.58191999999997</v>
      </c>
    </row>
    <row r="35" spans="1:10" ht="13.5" customHeight="1" x14ac:dyDescent="0.25">
      <c r="A35" s="225" t="s">
        <v>22</v>
      </c>
      <c r="B35" s="60">
        <f t="shared" ref="B35:J35" si="3">+SUM(B23:B34)</f>
        <v>4844.7649999999994</v>
      </c>
      <c r="C35" s="60">
        <f t="shared" si="3"/>
        <v>0</v>
      </c>
      <c r="D35" s="60">
        <f t="shared" si="3"/>
        <v>3569.2829999999999</v>
      </c>
      <c r="E35" s="60">
        <f t="shared" si="3"/>
        <v>1161.3420000000001</v>
      </c>
      <c r="F35" s="60">
        <f t="shared" si="3"/>
        <v>0</v>
      </c>
      <c r="G35" s="60">
        <f t="shared" si="3"/>
        <v>2.3072800000000004</v>
      </c>
      <c r="H35" s="60">
        <f t="shared" si="3"/>
        <v>0</v>
      </c>
      <c r="I35" s="60">
        <f t="shared" si="3"/>
        <v>0</v>
      </c>
      <c r="J35" s="60">
        <f t="shared" si="3"/>
        <v>9577.6972800000003</v>
      </c>
    </row>
    <row r="36" spans="1:10" x14ac:dyDescent="0.25">
      <c r="A36" s="62"/>
      <c r="B36" s="20"/>
      <c r="C36" s="20"/>
      <c r="D36" s="20"/>
      <c r="E36" s="20"/>
      <c r="F36" s="20"/>
      <c r="G36" s="20"/>
      <c r="H36" s="20"/>
      <c r="I36" s="20"/>
    </row>
    <row r="37" spans="1:10" x14ac:dyDescent="0.25">
      <c r="A37" s="62"/>
      <c r="B37" s="20"/>
      <c r="C37" s="20"/>
      <c r="D37" s="20"/>
      <c r="E37" s="20"/>
      <c r="F37" s="20"/>
      <c r="G37" s="20"/>
      <c r="H37" s="20"/>
      <c r="I37" s="20"/>
    </row>
    <row r="38" spans="1:10" x14ac:dyDescent="0.25">
      <c r="A38" s="62"/>
      <c r="B38" s="20"/>
      <c r="C38" s="20"/>
      <c r="D38" s="20"/>
      <c r="E38" s="20"/>
      <c r="F38" s="20"/>
      <c r="G38" s="20"/>
      <c r="H38" s="20"/>
      <c r="I38" s="20"/>
    </row>
    <row r="39" spans="1:10" x14ac:dyDescent="0.25">
      <c r="A39" s="62"/>
      <c r="B39" s="20"/>
      <c r="C39" s="20"/>
      <c r="D39" s="20"/>
      <c r="E39" s="20"/>
      <c r="F39" s="20"/>
      <c r="G39" s="20"/>
      <c r="H39" s="20"/>
      <c r="I39" s="20"/>
    </row>
    <row r="40" spans="1:10" x14ac:dyDescent="0.25">
      <c r="A40" s="65"/>
      <c r="B40" s="20"/>
      <c r="C40" s="20"/>
      <c r="D40" s="20"/>
      <c r="E40" s="20"/>
      <c r="F40" s="20"/>
      <c r="G40" s="20"/>
      <c r="H40" s="20"/>
      <c r="I40" s="20"/>
    </row>
    <row r="41" spans="1:10" x14ac:dyDescent="0.25">
      <c r="A41" s="65"/>
      <c r="B41" s="20"/>
      <c r="C41" s="20"/>
      <c r="D41" s="20"/>
      <c r="E41" s="20"/>
      <c r="F41" s="20"/>
      <c r="G41" s="20"/>
      <c r="H41" s="20"/>
      <c r="I41" s="20"/>
    </row>
    <row r="42" spans="1:10" x14ac:dyDescent="0.25">
      <c r="A42" s="65"/>
      <c r="B42" s="20"/>
      <c r="C42" s="20"/>
      <c r="D42" s="20"/>
      <c r="E42" s="20"/>
      <c r="F42" s="20"/>
      <c r="G42" s="20"/>
      <c r="H42" s="20"/>
      <c r="I42" s="20"/>
    </row>
    <row r="43" spans="1:10" x14ac:dyDescent="0.25">
      <c r="G43" s="20"/>
      <c r="H43" s="20"/>
    </row>
    <row r="44" spans="1:10" x14ac:dyDescent="0.25">
      <c r="G44" s="20"/>
      <c r="H44" s="20"/>
    </row>
    <row r="45" spans="1:10" x14ac:dyDescent="0.25">
      <c r="G45" s="20"/>
      <c r="H45" s="20"/>
    </row>
  </sheetData>
  <mergeCells count="2">
    <mergeCell ref="B4:J4"/>
    <mergeCell ref="B21:J21"/>
  </mergeCells>
  <printOptions horizontalCentered="1" verticalCentered="1"/>
  <pageMargins left="0.98425196850393704" right="0.98425196850393704" top="1.1811023622047245" bottom="0.6692913385826772" header="0" footer="0"/>
  <pageSetup paperSize="14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2">
    <pageSetUpPr fitToPage="1"/>
  </sheetPr>
  <dimension ref="A1:K82"/>
  <sheetViews>
    <sheetView zoomScale="90" zoomScaleNormal="90" workbookViewId="0">
      <selection activeCell="L27" sqref="L27"/>
    </sheetView>
  </sheetViews>
  <sheetFormatPr baseColWidth="10" defaultColWidth="11.42578125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3"/>
      <c r="B1" s="53"/>
      <c r="C1" s="53"/>
      <c r="D1" s="53"/>
      <c r="E1" s="53"/>
      <c r="F1" s="53"/>
      <c r="G1" s="74"/>
      <c r="H1" s="74"/>
      <c r="I1" s="53"/>
    </row>
    <row r="2" spans="1:11" x14ac:dyDescent="0.25">
      <c r="A2" s="62" t="s">
        <v>485</v>
      </c>
      <c r="B2" s="62"/>
      <c r="C2" s="62"/>
      <c r="D2" s="62"/>
      <c r="E2" s="62"/>
      <c r="F2" s="62"/>
      <c r="G2" s="20"/>
      <c r="H2" s="20"/>
      <c r="I2" s="62"/>
    </row>
    <row r="3" spans="1:11" x14ac:dyDescent="0.25">
      <c r="A3" s="62"/>
      <c r="B3" s="62"/>
      <c r="C3" s="62"/>
      <c r="D3" s="62"/>
      <c r="E3" s="62"/>
      <c r="F3" s="62"/>
      <c r="G3" s="20"/>
      <c r="H3" s="20"/>
      <c r="I3" s="62"/>
    </row>
    <row r="4" spans="1:11" ht="19.5" customHeight="1" x14ac:dyDescent="0.25">
      <c r="A4" s="226"/>
      <c r="B4" s="591" t="s">
        <v>389</v>
      </c>
      <c r="C4" s="592"/>
      <c r="D4" s="592"/>
      <c r="E4" s="592"/>
      <c r="F4" s="592"/>
      <c r="G4" s="592"/>
      <c r="H4" s="592"/>
      <c r="I4" s="592"/>
      <c r="J4" s="593"/>
    </row>
    <row r="5" spans="1:11" ht="25.5" x14ac:dyDescent="0.25">
      <c r="A5" s="224" t="s">
        <v>0</v>
      </c>
      <c r="B5" s="458" t="s">
        <v>28</v>
      </c>
      <c r="C5" s="458" t="s">
        <v>30</v>
      </c>
      <c r="D5" s="458" t="s">
        <v>27</v>
      </c>
      <c r="E5" s="458" t="s">
        <v>29</v>
      </c>
      <c r="F5" s="458" t="s">
        <v>415</v>
      </c>
      <c r="G5" s="458" t="s">
        <v>416</v>
      </c>
      <c r="H5" s="458" t="s">
        <v>417</v>
      </c>
      <c r="I5" s="458" t="s">
        <v>418</v>
      </c>
      <c r="J5" s="458" t="s">
        <v>22</v>
      </c>
    </row>
    <row r="6" spans="1:11" ht="13.5" customHeight="1" x14ac:dyDescent="0.25">
      <c r="A6" s="58" t="s">
        <v>2</v>
      </c>
      <c r="B6" s="56">
        <v>196.982</v>
      </c>
      <c r="C6" s="56">
        <v>39.290999999999997</v>
      </c>
      <c r="D6" s="56">
        <v>183.78</v>
      </c>
      <c r="E6" s="56">
        <v>0</v>
      </c>
      <c r="F6" s="56">
        <v>0</v>
      </c>
      <c r="G6" s="56">
        <v>0</v>
      </c>
      <c r="H6" s="56">
        <v>0</v>
      </c>
      <c r="I6" s="56">
        <v>0</v>
      </c>
      <c r="J6" s="56">
        <f>SUM(B6:I6)</f>
        <v>420.053</v>
      </c>
      <c r="K6" s="27"/>
    </row>
    <row r="7" spans="1:11" ht="13.5" customHeight="1" x14ac:dyDescent="0.25">
      <c r="A7" s="59" t="s">
        <v>3</v>
      </c>
      <c r="B7" s="56">
        <v>233.90899999999999</v>
      </c>
      <c r="C7" s="56">
        <v>54.509</v>
      </c>
      <c r="D7" s="56">
        <v>172.91899999999998</v>
      </c>
      <c r="E7" s="56">
        <v>0</v>
      </c>
      <c r="F7" s="56">
        <v>0</v>
      </c>
      <c r="G7" s="56">
        <v>0</v>
      </c>
      <c r="H7" s="56">
        <v>0</v>
      </c>
      <c r="I7" s="56">
        <v>0</v>
      </c>
      <c r="J7" s="56">
        <f t="shared" ref="J7:J17" si="0">SUM(B7:I7)</f>
        <v>461.33699999999999</v>
      </c>
      <c r="K7" s="27"/>
    </row>
    <row r="8" spans="1:11" ht="13.5" customHeight="1" x14ac:dyDescent="0.25">
      <c r="A8" s="59" t="s">
        <v>4</v>
      </c>
      <c r="B8" s="56">
        <v>285.88400000000001</v>
      </c>
      <c r="C8" s="56">
        <v>42.984999999999999</v>
      </c>
      <c r="D8" s="56">
        <v>176.26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f t="shared" si="0"/>
        <v>505.12900000000002</v>
      </c>
      <c r="K8" s="27"/>
    </row>
    <row r="9" spans="1:11" ht="13.5" customHeight="1" x14ac:dyDescent="0.25">
      <c r="A9" s="59" t="s">
        <v>5</v>
      </c>
      <c r="B9" s="56">
        <v>274.61</v>
      </c>
      <c r="C9" s="56">
        <v>43.253</v>
      </c>
      <c r="D9" s="56">
        <v>228.23499999999999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f t="shared" si="0"/>
        <v>546.09799999999996</v>
      </c>
      <c r="K9" s="27"/>
    </row>
    <row r="10" spans="1:11" ht="13.5" customHeight="1" x14ac:dyDescent="0.25">
      <c r="A10" s="59" t="s">
        <v>6</v>
      </c>
      <c r="B10" s="56">
        <v>471.37700000000001</v>
      </c>
      <c r="C10" s="56">
        <v>47.694000000000003</v>
      </c>
      <c r="D10" s="56">
        <v>298.65499999999997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f t="shared" si="0"/>
        <v>817.726</v>
      </c>
      <c r="K10" s="27"/>
    </row>
    <row r="11" spans="1:11" ht="13.5" customHeight="1" x14ac:dyDescent="0.25">
      <c r="A11" s="59" t="s">
        <v>7</v>
      </c>
      <c r="B11" s="56">
        <v>346.30200000000002</v>
      </c>
      <c r="C11" s="56">
        <v>44.179999999999993</v>
      </c>
      <c r="D11" s="56">
        <v>294.17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6">
        <f t="shared" si="0"/>
        <v>684.65200000000004</v>
      </c>
      <c r="K11" s="27"/>
    </row>
    <row r="12" spans="1:11" ht="13.5" customHeight="1" x14ac:dyDescent="0.25">
      <c r="A12" s="59" t="s">
        <v>8</v>
      </c>
      <c r="B12" s="56">
        <v>441.61699999999996</v>
      </c>
      <c r="C12" s="56">
        <v>58.036999999999999</v>
      </c>
      <c r="D12" s="56">
        <v>346.88600000000002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f t="shared" si="0"/>
        <v>846.54</v>
      </c>
      <c r="K12" s="27"/>
    </row>
    <row r="13" spans="1:11" ht="13.5" customHeight="1" x14ac:dyDescent="0.25">
      <c r="A13" s="59" t="s">
        <v>9</v>
      </c>
      <c r="B13" s="56">
        <v>377.28599999999994</v>
      </c>
      <c r="C13" s="56">
        <v>50.473999999999997</v>
      </c>
      <c r="D13" s="56">
        <v>328.32299999999998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f t="shared" si="0"/>
        <v>756.08299999999986</v>
      </c>
      <c r="K13" s="27"/>
    </row>
    <row r="14" spans="1:11" ht="13.5" customHeight="1" x14ac:dyDescent="0.25">
      <c r="A14" s="59" t="s">
        <v>10</v>
      </c>
      <c r="B14" s="56">
        <v>287.791</v>
      </c>
      <c r="C14" s="56">
        <v>45.326999999999998</v>
      </c>
      <c r="D14" s="56">
        <v>306.15100000000001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f t="shared" si="0"/>
        <v>639.26900000000001</v>
      </c>
      <c r="K14" s="27"/>
    </row>
    <row r="15" spans="1:11" ht="13.5" customHeight="1" x14ac:dyDescent="0.25">
      <c r="A15" s="59" t="s">
        <v>11</v>
      </c>
      <c r="B15" s="56">
        <v>262.85500000000002</v>
      </c>
      <c r="C15" s="56">
        <v>50.177</v>
      </c>
      <c r="D15" s="56">
        <v>288.51300000000003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f t="shared" si="0"/>
        <v>601.54500000000007</v>
      </c>
      <c r="K15" s="27"/>
    </row>
    <row r="16" spans="1:11" ht="13.5" customHeight="1" x14ac:dyDescent="0.25">
      <c r="A16" s="59" t="s">
        <v>12</v>
      </c>
      <c r="B16" s="56">
        <v>244.69499999999999</v>
      </c>
      <c r="C16" s="56">
        <v>55.329000000000001</v>
      </c>
      <c r="D16" s="56">
        <v>258.51099999999997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f t="shared" si="0"/>
        <v>558.53499999999997</v>
      </c>
      <c r="K16" s="27"/>
    </row>
    <row r="17" spans="1:11" ht="13.5" customHeight="1" x14ac:dyDescent="0.25">
      <c r="A17" s="59" t="s">
        <v>13</v>
      </c>
      <c r="B17" s="56">
        <v>191.61100000000002</v>
      </c>
      <c r="C17" s="56">
        <v>56.290999999999997</v>
      </c>
      <c r="D17" s="56">
        <v>207.96299999999999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f t="shared" si="0"/>
        <v>455.86500000000001</v>
      </c>
      <c r="K17" s="27"/>
    </row>
    <row r="18" spans="1:11" ht="13.5" customHeight="1" x14ac:dyDescent="0.25">
      <c r="A18" s="225" t="s">
        <v>22</v>
      </c>
      <c r="B18" s="60">
        <f t="shared" ref="B18:J18" si="1">+SUM(B6:B17)</f>
        <v>3614.9189999999999</v>
      </c>
      <c r="C18" s="60">
        <f t="shared" si="1"/>
        <v>587.54700000000003</v>
      </c>
      <c r="D18" s="60">
        <f t="shared" si="1"/>
        <v>3090.366</v>
      </c>
      <c r="E18" s="60">
        <f t="shared" si="1"/>
        <v>0</v>
      </c>
      <c r="F18" s="60">
        <f t="shared" si="1"/>
        <v>0</v>
      </c>
      <c r="G18" s="60">
        <f t="shared" si="1"/>
        <v>0</v>
      </c>
      <c r="H18" s="60">
        <f t="shared" si="1"/>
        <v>0</v>
      </c>
      <c r="I18" s="60">
        <f t="shared" si="1"/>
        <v>0</v>
      </c>
      <c r="J18" s="60">
        <f t="shared" si="1"/>
        <v>7292.8319999999994</v>
      </c>
    </row>
    <row r="19" spans="1:11" ht="13.5" customHeight="1" x14ac:dyDescent="0.25">
      <c r="H19" s="371"/>
    </row>
    <row r="20" spans="1:11" ht="13.5" customHeight="1" x14ac:dyDescent="0.25">
      <c r="H20" s="371"/>
    </row>
    <row r="21" spans="1:11" ht="15.75" customHeight="1" x14ac:dyDescent="0.25">
      <c r="A21" s="226"/>
      <c r="B21" s="591" t="s">
        <v>207</v>
      </c>
      <c r="C21" s="592"/>
      <c r="D21" s="592"/>
      <c r="E21" s="592"/>
      <c r="F21" s="592"/>
      <c r="G21" s="592"/>
      <c r="H21" s="592"/>
      <c r="I21" s="592"/>
      <c r="J21" s="593"/>
    </row>
    <row r="22" spans="1:11" ht="30" customHeight="1" x14ac:dyDescent="0.25">
      <c r="A22" s="224" t="s">
        <v>0</v>
      </c>
      <c r="B22" s="458" t="s">
        <v>28</v>
      </c>
      <c r="C22" s="458" t="s">
        <v>30</v>
      </c>
      <c r="D22" s="458" t="s">
        <v>27</v>
      </c>
      <c r="E22" s="458" t="s">
        <v>29</v>
      </c>
      <c r="F22" s="458" t="s">
        <v>415</v>
      </c>
      <c r="G22" s="458" t="s">
        <v>416</v>
      </c>
      <c r="H22" s="458" t="s">
        <v>417</v>
      </c>
      <c r="I22" s="210" t="s">
        <v>418</v>
      </c>
      <c r="J22" s="210" t="s">
        <v>22</v>
      </c>
    </row>
    <row r="23" spans="1:11" ht="13.5" customHeight="1" x14ac:dyDescent="0.25">
      <c r="A23" s="59" t="s">
        <v>2</v>
      </c>
      <c r="B23" s="56">
        <v>4095.58</v>
      </c>
      <c r="C23" s="56">
        <v>1013.856</v>
      </c>
      <c r="D23" s="56">
        <v>12545.046999999999</v>
      </c>
      <c r="E23" s="56">
        <v>0</v>
      </c>
      <c r="F23" s="56">
        <v>811.95</v>
      </c>
      <c r="G23" s="56">
        <v>21.256</v>
      </c>
      <c r="H23" s="56">
        <v>9054.1049999999996</v>
      </c>
      <c r="I23" s="56">
        <v>0</v>
      </c>
      <c r="J23" s="56">
        <f>SUM(B23:I23)</f>
        <v>27541.794000000002</v>
      </c>
      <c r="K23" s="27"/>
    </row>
    <row r="24" spans="1:11" ht="13.5" customHeight="1" x14ac:dyDescent="0.25">
      <c r="A24" s="59" t="s">
        <v>3</v>
      </c>
      <c r="B24" s="56">
        <v>4545.777</v>
      </c>
      <c r="C24" s="56">
        <v>1068.1599999999999</v>
      </c>
      <c r="D24" s="56">
        <v>12894.534</v>
      </c>
      <c r="E24" s="56">
        <v>0</v>
      </c>
      <c r="F24" s="56">
        <v>807.91100000000006</v>
      </c>
      <c r="G24" s="56">
        <v>14.591999999999999</v>
      </c>
      <c r="H24" s="56">
        <v>8396.49</v>
      </c>
      <c r="I24" s="56">
        <v>0</v>
      </c>
      <c r="J24" s="56">
        <f t="shared" ref="J24:J34" si="2">SUM(B24:I24)</f>
        <v>27727.464</v>
      </c>
      <c r="K24" s="27"/>
    </row>
    <row r="25" spans="1:11" ht="13.5" customHeight="1" x14ac:dyDescent="0.25">
      <c r="A25" s="59" t="s">
        <v>4</v>
      </c>
      <c r="B25" s="56">
        <v>5211.9470000000001</v>
      </c>
      <c r="C25" s="56">
        <v>1089.0509999999999</v>
      </c>
      <c r="D25" s="56">
        <v>14631.293</v>
      </c>
      <c r="E25" s="56">
        <v>0</v>
      </c>
      <c r="F25" s="56">
        <v>951.11099999999999</v>
      </c>
      <c r="G25" s="56">
        <v>18.567</v>
      </c>
      <c r="H25" s="56">
        <v>9620.6129999999994</v>
      </c>
      <c r="I25" s="56">
        <v>0</v>
      </c>
      <c r="J25" s="56">
        <f t="shared" si="2"/>
        <v>31522.581999999995</v>
      </c>
      <c r="K25" s="27"/>
    </row>
    <row r="26" spans="1:11" ht="13.5" customHeight="1" x14ac:dyDescent="0.25">
      <c r="A26" s="59" t="s">
        <v>5</v>
      </c>
      <c r="B26" s="56">
        <v>6783.4719999999998</v>
      </c>
      <c r="C26" s="56">
        <v>1191.9560000000001</v>
      </c>
      <c r="D26" s="56">
        <v>18732.518</v>
      </c>
      <c r="E26" s="56">
        <v>0</v>
      </c>
      <c r="F26" s="56">
        <v>935.82999999999993</v>
      </c>
      <c r="G26" s="56">
        <v>30.472999999999999</v>
      </c>
      <c r="H26" s="56">
        <v>10622.871999999999</v>
      </c>
      <c r="I26" s="56">
        <v>0</v>
      </c>
      <c r="J26" s="56">
        <f t="shared" si="2"/>
        <v>38297.120999999999</v>
      </c>
      <c r="K26" s="27"/>
    </row>
    <row r="27" spans="1:11" ht="13.5" customHeight="1" x14ac:dyDescent="0.25">
      <c r="A27" s="59" t="s">
        <v>6</v>
      </c>
      <c r="B27" s="56">
        <v>8412.2849999999999</v>
      </c>
      <c r="C27" s="56">
        <v>898.11699999999996</v>
      </c>
      <c r="D27" s="56">
        <v>24616.951000000001</v>
      </c>
      <c r="E27" s="56">
        <v>0</v>
      </c>
      <c r="F27" s="56">
        <v>943.73799999999994</v>
      </c>
      <c r="G27" s="56">
        <v>55.036999999999999</v>
      </c>
      <c r="H27" s="56">
        <v>11219.421</v>
      </c>
      <c r="I27" s="56">
        <v>0</v>
      </c>
      <c r="J27" s="56">
        <f t="shared" si="2"/>
        <v>46145.548999999999</v>
      </c>
      <c r="K27" s="27"/>
    </row>
    <row r="28" spans="1:11" ht="13.5" customHeight="1" x14ac:dyDescent="0.25">
      <c r="A28" s="59" t="s">
        <v>7</v>
      </c>
      <c r="B28" s="56">
        <v>8716.0689999999995</v>
      </c>
      <c r="C28" s="56">
        <v>774.57999999999993</v>
      </c>
      <c r="D28" s="56">
        <v>26377.654999999999</v>
      </c>
      <c r="E28" s="56">
        <v>0</v>
      </c>
      <c r="F28" s="56">
        <v>927.60900000000004</v>
      </c>
      <c r="G28" s="56">
        <v>69.322000000000003</v>
      </c>
      <c r="H28" s="56">
        <v>11040.494999999999</v>
      </c>
      <c r="I28" s="56">
        <v>0</v>
      </c>
      <c r="J28" s="56">
        <f t="shared" si="2"/>
        <v>47905.729999999996</v>
      </c>
      <c r="K28" s="27"/>
    </row>
    <row r="29" spans="1:11" ht="13.5" customHeight="1" x14ac:dyDescent="0.25">
      <c r="A29" s="59" t="s">
        <v>8</v>
      </c>
      <c r="B29" s="56">
        <v>9517.5660000000007</v>
      </c>
      <c r="C29" s="56">
        <v>792.62800000000004</v>
      </c>
      <c r="D29" s="56">
        <v>28680.910000000003</v>
      </c>
      <c r="E29" s="56">
        <v>0</v>
      </c>
      <c r="F29" s="56">
        <v>949.31399999999996</v>
      </c>
      <c r="G29" s="56">
        <v>81.185000000000002</v>
      </c>
      <c r="H29" s="56">
        <v>11350.306</v>
      </c>
      <c r="I29" s="56">
        <v>0</v>
      </c>
      <c r="J29" s="56">
        <f t="shared" si="2"/>
        <v>51371.909</v>
      </c>
      <c r="K29" s="27"/>
    </row>
    <row r="30" spans="1:11" ht="13.5" customHeight="1" x14ac:dyDescent="0.25">
      <c r="A30" s="59" t="s">
        <v>9</v>
      </c>
      <c r="B30" s="56">
        <v>9516.726999999999</v>
      </c>
      <c r="C30" s="56">
        <v>779.08199999999988</v>
      </c>
      <c r="D30" s="56">
        <v>29989.006999999998</v>
      </c>
      <c r="E30" s="56">
        <v>0</v>
      </c>
      <c r="F30" s="56">
        <v>982.33600000000001</v>
      </c>
      <c r="G30" s="56">
        <v>73.256</v>
      </c>
      <c r="H30" s="56">
        <v>11037.274000000001</v>
      </c>
      <c r="I30" s="56">
        <v>0</v>
      </c>
      <c r="J30" s="56">
        <f t="shared" si="2"/>
        <v>52377.682000000001</v>
      </c>
      <c r="K30" s="27"/>
    </row>
    <row r="31" spans="1:11" ht="13.5" customHeight="1" x14ac:dyDescent="0.25">
      <c r="A31" s="59" t="s">
        <v>10</v>
      </c>
      <c r="B31" s="56">
        <v>8855.6460000000006</v>
      </c>
      <c r="C31" s="56">
        <v>927.81599999999992</v>
      </c>
      <c r="D31" s="56">
        <v>26340.125</v>
      </c>
      <c r="E31" s="56">
        <v>0</v>
      </c>
      <c r="F31" s="56">
        <v>942.92499999999995</v>
      </c>
      <c r="G31" s="56">
        <v>34.545999999999999</v>
      </c>
      <c r="H31" s="56">
        <v>9726.4889999999996</v>
      </c>
      <c r="I31" s="56">
        <v>0</v>
      </c>
      <c r="J31" s="56">
        <f t="shared" si="2"/>
        <v>46827.547000000006</v>
      </c>
      <c r="K31" s="27"/>
    </row>
    <row r="32" spans="1:11" ht="13.5" customHeight="1" x14ac:dyDescent="0.25">
      <c r="A32" s="59" t="s">
        <v>11</v>
      </c>
      <c r="B32" s="56">
        <v>7730.0190000000002</v>
      </c>
      <c r="C32" s="56">
        <v>1016.7810000000001</v>
      </c>
      <c r="D32" s="56">
        <v>23896.517</v>
      </c>
      <c r="E32" s="56">
        <v>0</v>
      </c>
      <c r="F32" s="56">
        <v>1007.7669999999999</v>
      </c>
      <c r="G32" s="56">
        <v>34.863999999999997</v>
      </c>
      <c r="H32" s="56">
        <v>9978.1350000000002</v>
      </c>
      <c r="I32" s="56">
        <v>0</v>
      </c>
      <c r="J32" s="56">
        <f t="shared" si="2"/>
        <v>43664.083000000006</v>
      </c>
      <c r="K32" s="27"/>
    </row>
    <row r="33" spans="1:11" ht="13.5" customHeight="1" x14ac:dyDescent="0.25">
      <c r="A33" s="59" t="s">
        <v>12</v>
      </c>
      <c r="B33" s="56">
        <v>6696.6239999999998</v>
      </c>
      <c r="C33" s="56">
        <v>1011.705</v>
      </c>
      <c r="D33" s="56">
        <v>20855.902999999998</v>
      </c>
      <c r="E33" s="56">
        <v>0</v>
      </c>
      <c r="F33" s="56">
        <v>965.37300000000005</v>
      </c>
      <c r="G33" s="56">
        <v>21.454000000000001</v>
      </c>
      <c r="H33" s="56">
        <v>8705.1890000000003</v>
      </c>
      <c r="I33" s="56">
        <v>0</v>
      </c>
      <c r="J33" s="56">
        <f t="shared" si="2"/>
        <v>38256.248</v>
      </c>
      <c r="K33" s="27"/>
    </row>
    <row r="34" spans="1:11" ht="13.5" customHeight="1" x14ac:dyDescent="0.25">
      <c r="A34" s="59" t="s">
        <v>13</v>
      </c>
      <c r="B34" s="56">
        <v>5378.35</v>
      </c>
      <c r="C34" s="56">
        <v>915.74</v>
      </c>
      <c r="D34" s="56">
        <v>15705.600999999999</v>
      </c>
      <c r="E34" s="56">
        <v>0</v>
      </c>
      <c r="F34" s="56">
        <v>844.57299999999998</v>
      </c>
      <c r="G34" s="56">
        <v>19.940000000000001</v>
      </c>
      <c r="H34" s="56">
        <v>8484.1550000000007</v>
      </c>
      <c r="I34" s="56">
        <v>0</v>
      </c>
      <c r="J34" s="56">
        <f t="shared" si="2"/>
        <v>31348.358999999997</v>
      </c>
      <c r="K34" s="27"/>
    </row>
    <row r="35" spans="1:11" ht="13.5" customHeight="1" x14ac:dyDescent="0.25">
      <c r="A35" s="225" t="s">
        <v>22</v>
      </c>
      <c r="B35" s="60">
        <f t="shared" ref="B35:J35" si="3">+SUM(B23:B34)</f>
        <v>85460.061999999991</v>
      </c>
      <c r="C35" s="60">
        <f t="shared" si="3"/>
        <v>11479.472</v>
      </c>
      <c r="D35" s="60">
        <f t="shared" si="3"/>
        <v>255266.06099999996</v>
      </c>
      <c r="E35" s="60">
        <f t="shared" si="3"/>
        <v>0</v>
      </c>
      <c r="F35" s="60">
        <f t="shared" si="3"/>
        <v>11070.437</v>
      </c>
      <c r="G35" s="60">
        <f t="shared" si="3"/>
        <v>474.49199999999996</v>
      </c>
      <c r="H35" s="60">
        <f t="shared" si="3"/>
        <v>119235.54399999999</v>
      </c>
      <c r="I35" s="60">
        <f t="shared" si="3"/>
        <v>0</v>
      </c>
      <c r="J35" s="60">
        <f t="shared" si="3"/>
        <v>482986.06800000003</v>
      </c>
    </row>
    <row r="36" spans="1:11" x14ac:dyDescent="0.25">
      <c r="A36" s="63"/>
      <c r="B36" s="32"/>
      <c r="C36" s="32"/>
      <c r="D36" s="32"/>
      <c r="E36" s="32"/>
      <c r="F36" s="32"/>
      <c r="G36" s="20"/>
      <c r="H36" s="20"/>
      <c r="I36" s="32"/>
    </row>
    <row r="37" spans="1:11" x14ac:dyDescent="0.25">
      <c r="A37" s="63"/>
      <c r="B37" s="32"/>
      <c r="C37" s="32"/>
      <c r="D37" s="32"/>
      <c r="E37" s="32"/>
      <c r="F37" s="32"/>
      <c r="G37" s="20"/>
      <c r="H37" s="20"/>
      <c r="I37" s="32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2">
    <mergeCell ref="B21:J21"/>
    <mergeCell ref="B4:J4"/>
  </mergeCells>
  <phoneticPr fontId="0" type="noConversion"/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EE92-AF4B-4491-9D8C-064FD3B93118}">
  <sheetPr codeName="Hoja60">
    <pageSetUpPr fitToPage="1"/>
  </sheetPr>
  <dimension ref="A1:K82"/>
  <sheetViews>
    <sheetView zoomScale="90" zoomScaleNormal="90" workbookViewId="0">
      <selection activeCell="L27" sqref="L27"/>
    </sheetView>
  </sheetViews>
  <sheetFormatPr baseColWidth="10" defaultColWidth="11.42578125" defaultRowHeight="13.5" x14ac:dyDescent="0.25"/>
  <cols>
    <col min="1" max="1" width="16.7109375" style="8" customWidth="1"/>
    <col min="2" max="3" width="15.7109375" style="8" bestFit="1" customWidth="1"/>
    <col min="4" max="4" width="16.7109375" style="8" bestFit="1" customWidth="1"/>
    <col min="5" max="5" width="19.42578125" style="8" customWidth="1"/>
    <col min="6" max="6" width="16.7109375" style="8" customWidth="1"/>
    <col min="7" max="8" width="21.140625" style="8" customWidth="1"/>
    <col min="9" max="9" width="15.7109375" style="8" bestFit="1" customWidth="1"/>
    <col min="10" max="10" width="11.42578125" style="8"/>
    <col min="11" max="11" width="19.5703125" style="8" customWidth="1"/>
    <col min="12" max="12" width="15.5703125" style="8" customWidth="1"/>
    <col min="13" max="16384" width="11.42578125" style="8"/>
  </cols>
  <sheetData>
    <row r="1" spans="1:11" x14ac:dyDescent="0.25">
      <c r="A1" s="53"/>
      <c r="B1" s="53"/>
      <c r="C1" s="53"/>
      <c r="D1" s="53"/>
      <c r="E1" s="53"/>
      <c r="F1" s="53"/>
      <c r="G1" s="74"/>
      <c r="H1" s="74"/>
      <c r="I1" s="53"/>
    </row>
    <row r="2" spans="1:11" x14ac:dyDescent="0.25">
      <c r="A2" s="62" t="s">
        <v>485</v>
      </c>
      <c r="B2" s="62"/>
      <c r="C2" s="62"/>
      <c r="D2" s="62"/>
      <c r="E2" s="62"/>
      <c r="F2" s="62"/>
      <c r="G2" s="20"/>
      <c r="H2" s="20"/>
      <c r="I2" s="62"/>
    </row>
    <row r="3" spans="1:11" x14ac:dyDescent="0.25">
      <c r="A3" s="62"/>
      <c r="B3" s="62"/>
      <c r="C3" s="62"/>
      <c r="D3" s="62"/>
      <c r="E3" s="62"/>
      <c r="F3" s="62"/>
      <c r="G3" s="20"/>
      <c r="H3" s="20"/>
      <c r="I3" s="62"/>
    </row>
    <row r="4" spans="1:11" ht="19.5" customHeight="1" x14ac:dyDescent="0.25">
      <c r="A4" s="226"/>
      <c r="B4" s="591" t="s">
        <v>388</v>
      </c>
      <c r="C4" s="592"/>
      <c r="D4" s="592"/>
      <c r="E4" s="592"/>
      <c r="F4" s="592"/>
      <c r="G4" s="592"/>
      <c r="H4" s="592"/>
      <c r="I4" s="592"/>
      <c r="J4" s="593"/>
    </row>
    <row r="5" spans="1:11" ht="25.5" x14ac:dyDescent="0.25">
      <c r="A5" s="224" t="s">
        <v>0</v>
      </c>
      <c r="B5" s="458" t="s">
        <v>28</v>
      </c>
      <c r="C5" s="458" t="s">
        <v>30</v>
      </c>
      <c r="D5" s="458" t="s">
        <v>27</v>
      </c>
      <c r="E5" s="458" t="s">
        <v>29</v>
      </c>
      <c r="F5" s="458" t="s">
        <v>415</v>
      </c>
      <c r="G5" s="458" t="s">
        <v>416</v>
      </c>
      <c r="H5" s="458" t="s">
        <v>417</v>
      </c>
      <c r="I5" s="458" t="s">
        <v>418</v>
      </c>
      <c r="J5" s="458" t="s">
        <v>22</v>
      </c>
    </row>
    <row r="6" spans="1:11" ht="13.5" customHeight="1" x14ac:dyDescent="0.25">
      <c r="A6" s="59" t="s">
        <v>2</v>
      </c>
      <c r="B6" s="56">
        <v>1805.5550000000001</v>
      </c>
      <c r="C6" s="56">
        <v>37701.707999999999</v>
      </c>
      <c r="D6" s="56">
        <v>15502.755999999999</v>
      </c>
      <c r="E6" s="56">
        <v>0</v>
      </c>
      <c r="F6" s="56">
        <v>174.76599999999999</v>
      </c>
      <c r="G6" s="56">
        <v>0</v>
      </c>
      <c r="H6" s="56">
        <v>0</v>
      </c>
      <c r="I6" s="56">
        <v>0</v>
      </c>
      <c r="J6" s="56">
        <f>SUM(B6:I6)</f>
        <v>55184.785000000003</v>
      </c>
      <c r="K6" s="27"/>
    </row>
    <row r="7" spans="1:11" ht="13.5" customHeight="1" x14ac:dyDescent="0.25">
      <c r="A7" s="59" t="s">
        <v>3</v>
      </c>
      <c r="B7" s="56">
        <v>1476.73</v>
      </c>
      <c r="C7" s="56">
        <v>34232.379000000001</v>
      </c>
      <c r="D7" s="56">
        <v>12860.637000000001</v>
      </c>
      <c r="E7" s="56">
        <v>0</v>
      </c>
      <c r="F7" s="56">
        <v>136.61099999999999</v>
      </c>
      <c r="G7" s="56">
        <v>0</v>
      </c>
      <c r="H7" s="56">
        <v>0</v>
      </c>
      <c r="I7" s="56">
        <v>0</v>
      </c>
      <c r="J7" s="56">
        <f t="shared" ref="J7:J17" si="0">SUM(B7:I7)</f>
        <v>48706.357000000004</v>
      </c>
      <c r="K7" s="27"/>
    </row>
    <row r="8" spans="1:11" ht="13.5" customHeight="1" x14ac:dyDescent="0.25">
      <c r="A8" s="59" t="s">
        <v>4</v>
      </c>
      <c r="B8" s="56">
        <v>1826.212</v>
      </c>
      <c r="C8" s="56">
        <v>38028.464999999997</v>
      </c>
      <c r="D8" s="56">
        <v>17927.509999999998</v>
      </c>
      <c r="E8" s="56">
        <v>0</v>
      </c>
      <c r="F8" s="56">
        <v>167.56399999999999</v>
      </c>
      <c r="G8" s="56">
        <v>0</v>
      </c>
      <c r="H8" s="56">
        <v>0</v>
      </c>
      <c r="I8" s="56">
        <v>0</v>
      </c>
      <c r="J8" s="56">
        <f t="shared" si="0"/>
        <v>57949.750999999989</v>
      </c>
      <c r="K8" s="27"/>
    </row>
    <row r="9" spans="1:11" ht="13.5" customHeight="1" x14ac:dyDescent="0.25">
      <c r="A9" s="59" t="s">
        <v>5</v>
      </c>
      <c r="B9" s="56">
        <v>1857.038</v>
      </c>
      <c r="C9" s="56">
        <v>36978.245999999999</v>
      </c>
      <c r="D9" s="56">
        <v>22215.644</v>
      </c>
      <c r="E9" s="56">
        <v>0</v>
      </c>
      <c r="F9" s="56">
        <v>164.364</v>
      </c>
      <c r="G9" s="56">
        <v>0</v>
      </c>
      <c r="H9" s="56">
        <v>0</v>
      </c>
      <c r="I9" s="56">
        <v>0</v>
      </c>
      <c r="J9" s="56">
        <f t="shared" si="0"/>
        <v>61215.292000000001</v>
      </c>
      <c r="K9" s="27"/>
    </row>
    <row r="10" spans="1:11" ht="13.5" customHeight="1" x14ac:dyDescent="0.25">
      <c r="A10" s="59" t="s">
        <v>6</v>
      </c>
      <c r="B10" s="56">
        <v>2126.7559999999999</v>
      </c>
      <c r="C10" s="56">
        <v>38997.735000000001</v>
      </c>
      <c r="D10" s="56">
        <v>35930.862000000001</v>
      </c>
      <c r="E10" s="56">
        <v>0</v>
      </c>
      <c r="F10" s="56">
        <v>164.49799999999999</v>
      </c>
      <c r="G10" s="56">
        <v>0</v>
      </c>
      <c r="H10" s="56">
        <v>0</v>
      </c>
      <c r="I10" s="56">
        <v>0</v>
      </c>
      <c r="J10" s="56">
        <f t="shared" si="0"/>
        <v>77219.85100000001</v>
      </c>
      <c r="K10" s="27"/>
    </row>
    <row r="11" spans="1:11" ht="13.5" customHeight="1" x14ac:dyDescent="0.25">
      <c r="A11" s="59" t="s">
        <v>7</v>
      </c>
      <c r="B11" s="56">
        <v>3267.13</v>
      </c>
      <c r="C11" s="56">
        <v>39236.389000000003</v>
      </c>
      <c r="D11" s="56">
        <v>45279.082999999999</v>
      </c>
      <c r="E11" s="56">
        <v>0</v>
      </c>
      <c r="F11" s="56">
        <v>159.77000000000001</v>
      </c>
      <c r="G11" s="56">
        <v>0</v>
      </c>
      <c r="H11" s="56">
        <v>0</v>
      </c>
      <c r="I11" s="56">
        <v>0</v>
      </c>
      <c r="J11" s="56">
        <f t="shared" si="0"/>
        <v>87942.372000000003</v>
      </c>
      <c r="K11" s="27"/>
    </row>
    <row r="12" spans="1:11" ht="13.5" customHeight="1" x14ac:dyDescent="0.25">
      <c r="A12" s="59" t="s">
        <v>8</v>
      </c>
      <c r="B12" s="56">
        <v>2964.1979999999999</v>
      </c>
      <c r="C12" s="56">
        <v>40886.747000000003</v>
      </c>
      <c r="D12" s="56">
        <v>46792.364999999998</v>
      </c>
      <c r="E12" s="56">
        <v>0</v>
      </c>
      <c r="F12" s="56">
        <v>162.43600000000001</v>
      </c>
      <c r="G12" s="56">
        <v>0</v>
      </c>
      <c r="H12" s="56">
        <v>0</v>
      </c>
      <c r="I12" s="56">
        <v>0</v>
      </c>
      <c r="J12" s="56">
        <f t="shared" si="0"/>
        <v>90805.745999999999</v>
      </c>
      <c r="K12" s="27"/>
    </row>
    <row r="13" spans="1:11" ht="13.5" customHeight="1" x14ac:dyDescent="0.25">
      <c r="A13" s="59" t="s">
        <v>9</v>
      </c>
      <c r="B13" s="56">
        <v>2947.2</v>
      </c>
      <c r="C13" s="56">
        <v>38984.730000000003</v>
      </c>
      <c r="D13" s="56">
        <v>42262.606</v>
      </c>
      <c r="E13" s="56">
        <v>0</v>
      </c>
      <c r="F13" s="56">
        <v>159.035</v>
      </c>
      <c r="G13" s="56">
        <v>0</v>
      </c>
      <c r="H13" s="56">
        <v>0</v>
      </c>
      <c r="I13" s="56">
        <v>0</v>
      </c>
      <c r="J13" s="56">
        <f t="shared" si="0"/>
        <v>84353.570999999996</v>
      </c>
      <c r="K13" s="27"/>
    </row>
    <row r="14" spans="1:11" ht="13.5" customHeight="1" x14ac:dyDescent="0.25">
      <c r="A14" s="59" t="s">
        <v>10</v>
      </c>
      <c r="B14" s="56">
        <v>2534.529</v>
      </c>
      <c r="C14" s="56">
        <v>36198.224999999999</v>
      </c>
      <c r="D14" s="56">
        <v>31589.624</v>
      </c>
      <c r="E14" s="56">
        <v>0</v>
      </c>
      <c r="F14" s="56">
        <v>142.001</v>
      </c>
      <c r="G14" s="56">
        <v>0</v>
      </c>
      <c r="H14" s="56">
        <v>0</v>
      </c>
      <c r="I14" s="56">
        <v>0</v>
      </c>
      <c r="J14" s="56">
        <f t="shared" si="0"/>
        <v>70464.379000000001</v>
      </c>
      <c r="K14" s="27"/>
    </row>
    <row r="15" spans="1:11" ht="13.5" customHeight="1" x14ac:dyDescent="0.25">
      <c r="A15" s="59" t="s">
        <v>11</v>
      </c>
      <c r="B15" s="56">
        <v>2206.127</v>
      </c>
      <c r="C15" s="56">
        <v>38166.542999999998</v>
      </c>
      <c r="D15" s="56">
        <v>22804.998</v>
      </c>
      <c r="E15" s="56">
        <v>0</v>
      </c>
      <c r="F15" s="56">
        <v>152.923</v>
      </c>
      <c r="G15" s="56">
        <v>0</v>
      </c>
      <c r="H15" s="56">
        <v>0</v>
      </c>
      <c r="I15" s="56">
        <v>0</v>
      </c>
      <c r="J15" s="56">
        <f t="shared" si="0"/>
        <v>63330.591</v>
      </c>
      <c r="K15" s="27"/>
    </row>
    <row r="16" spans="1:11" ht="13.5" customHeight="1" x14ac:dyDescent="0.25">
      <c r="A16" s="59" t="s">
        <v>12</v>
      </c>
      <c r="B16" s="56">
        <v>1982.125</v>
      </c>
      <c r="C16" s="56">
        <v>33237.5</v>
      </c>
      <c r="D16" s="56">
        <v>18788.267</v>
      </c>
      <c r="E16" s="56">
        <v>0</v>
      </c>
      <c r="F16" s="56">
        <v>138.83699999999999</v>
      </c>
      <c r="G16" s="56">
        <v>0</v>
      </c>
      <c r="H16" s="56">
        <v>0</v>
      </c>
      <c r="I16" s="56">
        <v>0</v>
      </c>
      <c r="J16" s="56">
        <f t="shared" si="0"/>
        <v>54146.728999999999</v>
      </c>
      <c r="K16" s="27"/>
    </row>
    <row r="17" spans="1:11" ht="13.5" customHeight="1" x14ac:dyDescent="0.25">
      <c r="A17" s="59" t="s">
        <v>13</v>
      </c>
      <c r="B17" s="56">
        <v>1905.7829999999999</v>
      </c>
      <c r="C17" s="56">
        <v>35144.673000000003</v>
      </c>
      <c r="D17" s="56">
        <v>16850.936000000002</v>
      </c>
      <c r="E17" s="56">
        <v>0</v>
      </c>
      <c r="F17" s="56">
        <v>141.51900000000001</v>
      </c>
      <c r="G17" s="56">
        <v>0</v>
      </c>
      <c r="H17" s="56">
        <v>0</v>
      </c>
      <c r="I17" s="56">
        <v>0</v>
      </c>
      <c r="J17" s="56">
        <f t="shared" si="0"/>
        <v>54042.911000000007</v>
      </c>
      <c r="K17" s="27"/>
    </row>
    <row r="18" spans="1:11" ht="13.5" customHeight="1" x14ac:dyDescent="0.25">
      <c r="A18" s="225" t="s">
        <v>22</v>
      </c>
      <c r="B18" s="60">
        <f t="shared" ref="B18:G18" si="1">+SUM(B6:B17)</f>
        <v>26899.382999999998</v>
      </c>
      <c r="C18" s="60">
        <f t="shared" si="1"/>
        <v>447793.33999999997</v>
      </c>
      <c r="D18" s="60">
        <f t="shared" si="1"/>
        <v>328805.28799999994</v>
      </c>
      <c r="E18" s="60">
        <f t="shared" si="1"/>
        <v>0</v>
      </c>
      <c r="F18" s="60">
        <f t="shared" si="1"/>
        <v>1864.3239999999998</v>
      </c>
      <c r="G18" s="60">
        <f t="shared" si="1"/>
        <v>0</v>
      </c>
      <c r="H18" s="60">
        <f>+SUM(H6:H17)</f>
        <v>0</v>
      </c>
      <c r="I18" s="60">
        <f t="shared" ref="I18:J18" si="2">+SUM(I6:I17)</f>
        <v>0</v>
      </c>
      <c r="J18" s="60">
        <f t="shared" si="2"/>
        <v>805362.33500000008</v>
      </c>
    </row>
    <row r="19" spans="1:11" ht="13.5" customHeight="1" x14ac:dyDescent="0.25">
      <c r="H19" s="371"/>
    </row>
    <row r="20" spans="1:11" ht="13.5" customHeight="1" x14ac:dyDescent="0.25">
      <c r="H20" s="371"/>
    </row>
    <row r="21" spans="1:11" ht="15.75" customHeight="1" x14ac:dyDescent="0.25">
      <c r="A21" s="462"/>
      <c r="B21" s="462"/>
      <c r="C21" s="462"/>
      <c r="D21" s="462"/>
      <c r="E21" s="462"/>
      <c r="F21" s="462"/>
      <c r="G21" s="462"/>
      <c r="H21" s="462"/>
      <c r="I21" s="462"/>
      <c r="J21" s="462"/>
    </row>
    <row r="22" spans="1:11" x14ac:dyDescent="0.25">
      <c r="A22" s="463"/>
      <c r="B22" s="464"/>
      <c r="C22" s="464"/>
      <c r="D22" s="464"/>
      <c r="E22" s="464"/>
      <c r="F22" s="464"/>
      <c r="G22" s="464"/>
      <c r="H22" s="464"/>
      <c r="I22" s="464"/>
      <c r="J22" s="464"/>
    </row>
    <row r="23" spans="1:11" ht="13.5" customHeight="1" x14ac:dyDescent="0.25">
      <c r="A23" s="76"/>
      <c r="B23" s="461"/>
      <c r="C23" s="461"/>
      <c r="D23" s="461"/>
      <c r="E23" s="461"/>
      <c r="F23" s="461"/>
      <c r="G23" s="461"/>
      <c r="H23" s="461"/>
      <c r="I23" s="461"/>
      <c r="J23" s="461"/>
      <c r="K23" s="27"/>
    </row>
    <row r="24" spans="1:11" ht="13.5" customHeight="1" x14ac:dyDescent="0.25">
      <c r="A24" s="76"/>
      <c r="B24" s="461"/>
      <c r="C24" s="461"/>
      <c r="D24" s="461"/>
      <c r="E24" s="461"/>
      <c r="F24" s="461"/>
      <c r="G24" s="461"/>
      <c r="H24" s="461"/>
      <c r="I24" s="461"/>
      <c r="J24" s="461"/>
      <c r="K24" s="27"/>
    </row>
    <row r="25" spans="1:11" ht="13.5" customHeight="1" x14ac:dyDescent="0.25">
      <c r="A25" s="76"/>
      <c r="B25" s="461"/>
      <c r="C25" s="461"/>
      <c r="D25" s="461"/>
      <c r="E25" s="461"/>
      <c r="F25" s="461"/>
      <c r="G25" s="461"/>
      <c r="H25" s="461"/>
      <c r="I25" s="461"/>
      <c r="J25" s="461"/>
      <c r="K25" s="27"/>
    </row>
    <row r="26" spans="1:11" ht="13.5" customHeight="1" x14ac:dyDescent="0.25">
      <c r="A26" s="76"/>
      <c r="B26" s="461"/>
      <c r="C26" s="461"/>
      <c r="D26" s="461"/>
      <c r="E26" s="461"/>
      <c r="F26" s="461"/>
      <c r="G26" s="461"/>
      <c r="H26" s="461"/>
      <c r="I26" s="461"/>
      <c r="J26" s="461"/>
      <c r="K26" s="27"/>
    </row>
    <row r="27" spans="1:11" ht="13.5" customHeight="1" x14ac:dyDescent="0.25">
      <c r="A27" s="76"/>
      <c r="B27" s="461"/>
      <c r="C27" s="461"/>
      <c r="D27" s="461"/>
      <c r="E27" s="461"/>
      <c r="F27" s="461"/>
      <c r="G27" s="461"/>
      <c r="H27" s="461"/>
      <c r="I27" s="461"/>
      <c r="J27" s="461"/>
      <c r="K27" s="27"/>
    </row>
    <row r="28" spans="1:11" ht="13.5" customHeight="1" x14ac:dyDescent="0.25">
      <c r="A28" s="76"/>
      <c r="B28" s="461"/>
      <c r="C28" s="461"/>
      <c r="D28" s="461"/>
      <c r="E28" s="461"/>
      <c r="F28" s="461"/>
      <c r="G28" s="461"/>
      <c r="H28" s="461"/>
      <c r="I28" s="461"/>
      <c r="J28" s="461"/>
      <c r="K28" s="27"/>
    </row>
    <row r="29" spans="1:11" ht="13.5" customHeight="1" x14ac:dyDescent="0.25">
      <c r="A29" s="76"/>
      <c r="B29" s="461"/>
      <c r="C29" s="461"/>
      <c r="D29" s="461"/>
      <c r="E29" s="461"/>
      <c r="F29" s="461"/>
      <c r="G29" s="461"/>
      <c r="H29" s="461"/>
      <c r="I29" s="461"/>
      <c r="J29" s="461"/>
      <c r="K29" s="27"/>
    </row>
    <row r="30" spans="1:11" ht="13.5" customHeight="1" x14ac:dyDescent="0.25">
      <c r="A30" s="76"/>
      <c r="B30" s="461"/>
      <c r="C30" s="461"/>
      <c r="D30" s="461"/>
      <c r="E30" s="461"/>
      <c r="F30" s="461"/>
      <c r="G30" s="461"/>
      <c r="H30" s="461"/>
      <c r="I30" s="461"/>
      <c r="J30" s="461"/>
      <c r="K30" s="27"/>
    </row>
    <row r="31" spans="1:11" ht="13.5" customHeight="1" x14ac:dyDescent="0.25">
      <c r="A31" s="76"/>
      <c r="B31" s="461"/>
      <c r="C31" s="461"/>
      <c r="D31" s="461"/>
      <c r="E31" s="461"/>
      <c r="F31" s="461"/>
      <c r="G31" s="461"/>
      <c r="H31" s="461"/>
      <c r="I31" s="461"/>
      <c r="J31" s="461"/>
      <c r="K31" s="27"/>
    </row>
    <row r="32" spans="1:11" ht="13.5" customHeight="1" x14ac:dyDescent="0.25">
      <c r="A32" s="76"/>
      <c r="B32" s="461"/>
      <c r="C32" s="461"/>
      <c r="D32" s="461"/>
      <c r="E32" s="461"/>
      <c r="F32" s="461"/>
      <c r="G32" s="461"/>
      <c r="H32" s="461"/>
      <c r="I32" s="461"/>
      <c r="J32" s="461"/>
      <c r="K32" s="27"/>
    </row>
    <row r="33" spans="1:11" ht="13.5" customHeight="1" x14ac:dyDescent="0.25">
      <c r="A33" s="76"/>
      <c r="B33" s="461"/>
      <c r="C33" s="461"/>
      <c r="D33" s="461"/>
      <c r="E33" s="461"/>
      <c r="F33" s="461"/>
      <c r="G33" s="461"/>
      <c r="H33" s="461"/>
      <c r="I33" s="461"/>
      <c r="J33" s="461"/>
      <c r="K33" s="27"/>
    </row>
    <row r="34" spans="1:11" ht="13.5" customHeight="1" x14ac:dyDescent="0.25">
      <c r="A34" s="76"/>
      <c r="B34" s="461"/>
      <c r="C34" s="461"/>
      <c r="D34" s="461"/>
      <c r="E34" s="461"/>
      <c r="F34" s="461"/>
      <c r="G34" s="461"/>
      <c r="H34" s="461"/>
      <c r="I34" s="461"/>
      <c r="J34" s="461"/>
      <c r="K34" s="27"/>
    </row>
    <row r="35" spans="1:11" ht="13.5" customHeight="1" x14ac:dyDescent="0.25">
      <c r="A35" s="462"/>
      <c r="B35" s="462"/>
      <c r="C35" s="462"/>
      <c r="D35" s="462"/>
      <c r="E35" s="462"/>
      <c r="F35" s="462"/>
      <c r="G35" s="462"/>
      <c r="H35" s="462"/>
      <c r="I35" s="462"/>
      <c r="J35" s="462"/>
    </row>
    <row r="36" spans="1:11" x14ac:dyDescent="0.25">
      <c r="A36" s="63"/>
      <c r="B36" s="32"/>
      <c r="C36" s="32"/>
      <c r="D36" s="32"/>
      <c r="E36" s="32"/>
      <c r="F36" s="32"/>
      <c r="G36" s="20"/>
      <c r="H36" s="20"/>
      <c r="I36" s="32"/>
    </row>
    <row r="37" spans="1:11" x14ac:dyDescent="0.25">
      <c r="A37" s="63"/>
      <c r="B37" s="32"/>
      <c r="C37" s="32"/>
      <c r="D37" s="32"/>
      <c r="E37" s="32"/>
      <c r="F37" s="32"/>
      <c r="G37" s="20"/>
      <c r="H37" s="20"/>
      <c r="I37" s="32"/>
    </row>
    <row r="38" spans="1:11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11" x14ac:dyDescent="0.25">
      <c r="G39" s="20"/>
      <c r="H39" s="20"/>
    </row>
    <row r="40" spans="1:11" x14ac:dyDescent="0.25">
      <c r="G40" s="20"/>
      <c r="H40" s="20"/>
    </row>
    <row r="41" spans="1:11" x14ac:dyDescent="0.25">
      <c r="G41" s="20"/>
      <c r="H41" s="20"/>
    </row>
    <row r="42" spans="1:11" x14ac:dyDescent="0.25">
      <c r="G42" s="20"/>
      <c r="H42" s="20"/>
    </row>
    <row r="43" spans="1:11" x14ac:dyDescent="0.25">
      <c r="G43" s="20"/>
      <c r="H43" s="20"/>
    </row>
    <row r="44" spans="1:11" x14ac:dyDescent="0.25">
      <c r="G44" s="20"/>
      <c r="H44" s="20"/>
    </row>
    <row r="45" spans="1:11" x14ac:dyDescent="0.25">
      <c r="G45" s="20"/>
      <c r="H45" s="20"/>
    </row>
    <row r="55" spans="1:9" x14ac:dyDescent="0.25">
      <c r="A55" s="12"/>
      <c r="B55" s="12"/>
      <c r="C55" s="12"/>
      <c r="D55" s="12"/>
      <c r="E55" s="12"/>
      <c r="F55" s="12"/>
      <c r="I55" s="12"/>
    </row>
    <row r="56" spans="1:9" x14ac:dyDescent="0.25">
      <c r="A56" s="12"/>
      <c r="B56" s="12"/>
      <c r="C56" s="12"/>
      <c r="D56" s="12"/>
      <c r="E56" s="12"/>
      <c r="F56" s="12"/>
      <c r="I56" s="12"/>
    </row>
    <row r="72" spans="1:9" x14ac:dyDescent="0.25">
      <c r="A72" s="12"/>
      <c r="B72" s="12"/>
      <c r="C72" s="12"/>
      <c r="D72" s="12"/>
      <c r="E72" s="12"/>
      <c r="F72" s="12"/>
      <c r="I72" s="12"/>
    </row>
    <row r="73" spans="1:9" x14ac:dyDescent="0.25">
      <c r="A73" s="12"/>
      <c r="B73" s="12"/>
      <c r="C73" s="12"/>
      <c r="D73" s="12"/>
      <c r="E73" s="12"/>
      <c r="F73" s="12"/>
      <c r="I73" s="12"/>
    </row>
    <row r="74" spans="1:9" x14ac:dyDescent="0.25">
      <c r="A74" s="12"/>
      <c r="B74" s="12"/>
      <c r="C74" s="12"/>
      <c r="D74" s="12"/>
      <c r="E74" s="12"/>
      <c r="F74" s="12"/>
      <c r="I74" s="12"/>
    </row>
    <row r="75" spans="1:9" x14ac:dyDescent="0.25">
      <c r="A75" s="12"/>
      <c r="B75" s="12"/>
      <c r="C75" s="12"/>
      <c r="D75" s="12"/>
      <c r="E75" s="12"/>
      <c r="F75" s="12"/>
      <c r="I75" s="12"/>
    </row>
    <row r="76" spans="1:9" x14ac:dyDescent="0.25">
      <c r="A76" s="12"/>
      <c r="B76" s="12"/>
      <c r="C76" s="12"/>
      <c r="D76" s="12"/>
      <c r="E76" s="12"/>
      <c r="F76" s="12"/>
      <c r="I76" s="12"/>
    </row>
    <row r="77" spans="1:9" x14ac:dyDescent="0.25">
      <c r="A77" s="12"/>
      <c r="B77" s="12"/>
      <c r="C77" s="12"/>
      <c r="D77" s="12"/>
      <c r="E77" s="12"/>
      <c r="F77" s="12"/>
      <c r="I77" s="12"/>
    </row>
    <row r="78" spans="1:9" x14ac:dyDescent="0.25">
      <c r="A78" s="12"/>
      <c r="B78" s="12"/>
      <c r="C78" s="12"/>
      <c r="D78" s="12"/>
      <c r="E78" s="12"/>
      <c r="F78" s="12"/>
      <c r="I78" s="12"/>
    </row>
    <row r="79" spans="1:9" x14ac:dyDescent="0.25">
      <c r="A79" s="12"/>
      <c r="B79" s="12"/>
      <c r="C79" s="12"/>
      <c r="D79" s="12"/>
      <c r="E79" s="12"/>
      <c r="F79" s="12"/>
      <c r="I79" s="12"/>
    </row>
    <row r="80" spans="1:9" x14ac:dyDescent="0.25">
      <c r="A80" s="12"/>
      <c r="B80" s="12"/>
      <c r="C80" s="12"/>
      <c r="D80" s="12"/>
      <c r="E80" s="12"/>
      <c r="F80" s="12"/>
      <c r="I80" s="12"/>
    </row>
    <row r="81" spans="1:9" x14ac:dyDescent="0.25">
      <c r="A81" s="12"/>
      <c r="B81" s="12"/>
      <c r="C81" s="12"/>
      <c r="D81" s="12"/>
      <c r="E81" s="12"/>
      <c r="F81" s="12"/>
      <c r="I81" s="12"/>
    </row>
    <row r="82" spans="1:9" x14ac:dyDescent="0.25">
      <c r="A82" s="12"/>
      <c r="B82" s="12"/>
      <c r="C82" s="12"/>
      <c r="D82" s="12"/>
      <c r="E82" s="12"/>
      <c r="F82" s="12"/>
      <c r="I82" s="12"/>
    </row>
  </sheetData>
  <mergeCells count="1">
    <mergeCell ref="B4:J4"/>
  </mergeCells>
  <printOptions horizontalCentered="1"/>
  <pageMargins left="0.97" right="1" top="1.2" bottom="0.67" header="0" footer="0"/>
  <pageSetup paperSize="14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7"/>
  <dimension ref="B1:J116"/>
  <sheetViews>
    <sheetView topLeftCell="A88" zoomScaleNormal="100" workbookViewId="0">
      <selection activeCell="F116" sqref="F116"/>
    </sheetView>
  </sheetViews>
  <sheetFormatPr baseColWidth="10" defaultColWidth="11.42578125" defaultRowHeight="13.5" x14ac:dyDescent="0.25"/>
  <cols>
    <col min="1" max="1" width="11.42578125" style="8"/>
    <col min="2" max="2" width="34.42578125" style="8" customWidth="1"/>
    <col min="3" max="3" width="14" style="8" customWidth="1"/>
    <col min="4" max="4" width="19" style="8" customWidth="1"/>
    <col min="5" max="5" width="15.85546875" style="8" customWidth="1"/>
    <col min="6" max="6" width="15.42578125" style="321" customWidth="1"/>
    <col min="7" max="7" width="11.42578125" style="8"/>
    <col min="8" max="8" width="13.85546875" style="8" bestFit="1" customWidth="1"/>
    <col min="9" max="16384" width="11.42578125" style="8"/>
  </cols>
  <sheetData>
    <row r="1" spans="2:10" x14ac:dyDescent="0.25">
      <c r="B1" s="13" t="s">
        <v>478</v>
      </c>
      <c r="C1" s="9"/>
      <c r="D1" s="9"/>
      <c r="E1" s="9"/>
      <c r="F1" s="320"/>
    </row>
    <row r="2" spans="2:10" x14ac:dyDescent="0.25">
      <c r="B2" s="9"/>
      <c r="C2" s="9"/>
      <c r="D2" s="9"/>
      <c r="E2" s="9"/>
      <c r="F2" s="320"/>
    </row>
    <row r="3" spans="2:10" x14ac:dyDescent="0.25">
      <c r="B3" s="9"/>
      <c r="C3" s="9"/>
      <c r="D3" s="9"/>
      <c r="E3" s="9"/>
      <c r="F3" s="320"/>
    </row>
    <row r="4" spans="2:10" x14ac:dyDescent="0.25">
      <c r="B4" s="11" t="s">
        <v>77</v>
      </c>
      <c r="C4" s="9"/>
      <c r="D4" s="9"/>
      <c r="E4" s="9"/>
      <c r="F4" s="320"/>
    </row>
    <row r="5" spans="2:10" ht="14.25" thickBot="1" x14ac:dyDescent="0.3">
      <c r="B5" s="9"/>
      <c r="C5" s="9"/>
      <c r="D5" s="9"/>
      <c r="E5" s="9"/>
      <c r="F5" s="320"/>
    </row>
    <row r="6" spans="2:10" ht="14.25" thickBot="1" x14ac:dyDescent="0.3">
      <c r="B6" s="439" t="s">
        <v>78</v>
      </c>
      <c r="C6" s="440"/>
      <c r="D6" s="441" t="s">
        <v>79</v>
      </c>
      <c r="E6" s="440"/>
      <c r="F6" s="442"/>
    </row>
    <row r="7" spans="2:10" ht="14.25" thickBot="1" x14ac:dyDescent="0.3">
      <c r="B7" s="443" t="s">
        <v>80</v>
      </c>
      <c r="C7" s="444" t="s">
        <v>186</v>
      </c>
      <c r="D7" s="444" t="s">
        <v>185</v>
      </c>
      <c r="E7" s="444" t="s">
        <v>187</v>
      </c>
      <c r="F7" s="444" t="s">
        <v>15</v>
      </c>
    </row>
    <row r="8" spans="2:10" ht="14.25" thickBot="1" x14ac:dyDescent="0.3">
      <c r="B8" s="345" t="s">
        <v>23</v>
      </c>
      <c r="C8" s="350">
        <f t="shared" ref="C8:E8" si="0">SUM(C9:C13)</f>
        <v>172439.01500000001</v>
      </c>
      <c r="D8" s="350">
        <f t="shared" si="0"/>
        <v>321319.86800000002</v>
      </c>
      <c r="E8" s="350">
        <f t="shared" si="0"/>
        <v>547321.50500000012</v>
      </c>
      <c r="F8" s="346">
        <f>SUM(C8:E8)</f>
        <v>1041080.3880000002</v>
      </c>
      <c r="H8" s="466"/>
      <c r="J8" s="496"/>
    </row>
    <row r="9" spans="2:10" ht="14.25" x14ac:dyDescent="0.3">
      <c r="B9" s="347" t="s">
        <v>333</v>
      </c>
      <c r="C9" s="446">
        <f>+'7'!N6</f>
        <v>229.43199999999999</v>
      </c>
      <c r="D9" s="447">
        <f>+'8'!N6</f>
        <v>0</v>
      </c>
      <c r="E9" s="447">
        <f>+'9'!N6</f>
        <v>0</v>
      </c>
      <c r="F9" s="348">
        <f t="shared" ref="F9:F72" si="1">SUM(C9:E9)</f>
        <v>229.43199999999999</v>
      </c>
      <c r="H9" s="465"/>
      <c r="J9" s="496"/>
    </row>
    <row r="10" spans="2:10" ht="14.25" x14ac:dyDescent="0.3">
      <c r="B10" s="373" t="s">
        <v>372</v>
      </c>
      <c r="C10" s="446">
        <f>+'7'!N7</f>
        <v>75000.217000000004</v>
      </c>
      <c r="D10" s="447">
        <f>+'8'!N7</f>
        <v>228056.38</v>
      </c>
      <c r="E10" s="447">
        <f>+'9'!N7</f>
        <v>0</v>
      </c>
      <c r="F10" s="536">
        <f t="shared" si="1"/>
        <v>303056.59700000001</v>
      </c>
      <c r="H10" s="465"/>
      <c r="J10" s="496"/>
    </row>
    <row r="11" spans="2:10" ht="14.25" x14ac:dyDescent="0.3">
      <c r="B11" s="373" t="s">
        <v>377</v>
      </c>
      <c r="C11" s="446">
        <f>+'7'!N8</f>
        <v>0</v>
      </c>
      <c r="D11" s="447">
        <f>+'8'!N8</f>
        <v>0</v>
      </c>
      <c r="E11" s="447">
        <f>+'9'!N8</f>
        <v>218979.05700000003</v>
      </c>
      <c r="F11" s="536">
        <f t="shared" si="1"/>
        <v>218979.05700000003</v>
      </c>
      <c r="H11" s="465"/>
      <c r="J11" s="496"/>
    </row>
    <row r="12" spans="2:10" ht="14.25" x14ac:dyDescent="0.3">
      <c r="B12" s="373" t="s">
        <v>334</v>
      </c>
      <c r="C12" s="446">
        <f>+'7'!N9</f>
        <v>97209.366000000009</v>
      </c>
      <c r="D12" s="447">
        <f>+'8'!N9</f>
        <v>93263.487999999983</v>
      </c>
      <c r="E12" s="447">
        <f>+'9'!N9</f>
        <v>0</v>
      </c>
      <c r="F12" s="536">
        <f t="shared" si="1"/>
        <v>190472.85399999999</v>
      </c>
      <c r="H12" s="465"/>
      <c r="J12" s="496"/>
    </row>
    <row r="13" spans="2:10" ht="15" thickBot="1" x14ac:dyDescent="0.35">
      <c r="B13" s="438" t="s">
        <v>335</v>
      </c>
      <c r="C13" s="446">
        <f>+'7'!N10</f>
        <v>0</v>
      </c>
      <c r="D13" s="447">
        <f>+'8'!N10</f>
        <v>0</v>
      </c>
      <c r="E13" s="447">
        <f>+'9'!N10</f>
        <v>328342.44800000003</v>
      </c>
      <c r="F13" s="543">
        <f t="shared" si="1"/>
        <v>328342.44800000003</v>
      </c>
      <c r="H13" s="465"/>
      <c r="J13" s="496"/>
    </row>
    <row r="14" spans="2:10" ht="14.25" thickBot="1" x14ac:dyDescent="0.3">
      <c r="B14" s="547" t="s">
        <v>336</v>
      </c>
      <c r="C14" s="533">
        <f>SUM(C15:C31)</f>
        <v>2507722.7459999998</v>
      </c>
      <c r="D14" s="548">
        <f t="shared" ref="D14:E14" si="2">SUM(D15:D31)</f>
        <v>2355544.6159999999</v>
      </c>
      <c r="E14" s="548">
        <f t="shared" si="2"/>
        <v>0</v>
      </c>
      <c r="F14" s="346">
        <f>SUM(C14:E14)</f>
        <v>4863267.3619999997</v>
      </c>
      <c r="H14" s="466"/>
      <c r="J14" s="496"/>
    </row>
    <row r="15" spans="2:10" ht="14.25" x14ac:dyDescent="0.3">
      <c r="B15" s="347" t="s">
        <v>386</v>
      </c>
      <c r="C15" s="446">
        <f>+'7'!N12</f>
        <v>0</v>
      </c>
      <c r="D15" s="447">
        <f>+'8'!N12</f>
        <v>0</v>
      </c>
      <c r="E15" s="447">
        <f>+'9'!N12</f>
        <v>0</v>
      </c>
      <c r="F15" s="535">
        <f t="shared" si="1"/>
        <v>0</v>
      </c>
      <c r="H15" s="465"/>
      <c r="J15" s="496"/>
    </row>
    <row r="16" spans="2:10" ht="14.25" x14ac:dyDescent="0.3">
      <c r="B16" s="347" t="s">
        <v>337</v>
      </c>
      <c r="C16" s="446">
        <f>+'7'!N13</f>
        <v>3618.9280000000008</v>
      </c>
      <c r="D16" s="447">
        <f>+'8'!N13</f>
        <v>0</v>
      </c>
      <c r="E16" s="447">
        <f>+'9'!N13</f>
        <v>0</v>
      </c>
      <c r="F16" s="536">
        <f t="shared" si="1"/>
        <v>3618.9280000000008</v>
      </c>
      <c r="H16" s="465"/>
      <c r="J16" s="496"/>
    </row>
    <row r="17" spans="2:10" ht="14.25" x14ac:dyDescent="0.3">
      <c r="B17" s="373" t="s">
        <v>338</v>
      </c>
      <c r="C17" s="446">
        <f>+'7'!N14</f>
        <v>0</v>
      </c>
      <c r="D17" s="447">
        <f>+'8'!N14</f>
        <v>0</v>
      </c>
      <c r="E17" s="447">
        <f>+'9'!N14</f>
        <v>0</v>
      </c>
      <c r="F17" s="536">
        <f t="shared" si="1"/>
        <v>0</v>
      </c>
      <c r="H17" s="465"/>
      <c r="J17" s="496"/>
    </row>
    <row r="18" spans="2:10" ht="14.25" x14ac:dyDescent="0.3">
      <c r="B18" s="373" t="s">
        <v>339</v>
      </c>
      <c r="C18" s="446">
        <f>+'7'!N15</f>
        <v>0</v>
      </c>
      <c r="D18" s="447">
        <f>+'8'!N15</f>
        <v>0</v>
      </c>
      <c r="E18" s="447">
        <f>+'9'!N15</f>
        <v>0</v>
      </c>
      <c r="F18" s="536">
        <f t="shared" si="1"/>
        <v>0</v>
      </c>
      <c r="H18" s="465"/>
      <c r="J18" s="496"/>
    </row>
    <row r="19" spans="2:10" ht="14.25" x14ac:dyDescent="0.3">
      <c r="B19" s="373" t="s">
        <v>340</v>
      </c>
      <c r="C19" s="446">
        <f>+'7'!N16</f>
        <v>0</v>
      </c>
      <c r="D19" s="447">
        <f>+'8'!N16</f>
        <v>0</v>
      </c>
      <c r="E19" s="447">
        <f>+'9'!N16</f>
        <v>0</v>
      </c>
      <c r="F19" s="536">
        <f t="shared" si="1"/>
        <v>0</v>
      </c>
      <c r="H19" s="465"/>
      <c r="J19" s="496"/>
    </row>
    <row r="20" spans="2:10" ht="14.25" x14ac:dyDescent="0.3">
      <c r="B20" s="373" t="s">
        <v>341</v>
      </c>
      <c r="C20" s="446">
        <f>+'7'!N17</f>
        <v>0</v>
      </c>
      <c r="D20" s="447">
        <f>+'8'!N17</f>
        <v>0</v>
      </c>
      <c r="E20" s="447">
        <f>+'9'!N17</f>
        <v>0</v>
      </c>
      <c r="F20" s="536">
        <f t="shared" si="1"/>
        <v>0</v>
      </c>
      <c r="H20" s="465"/>
      <c r="J20" s="496"/>
    </row>
    <row r="21" spans="2:10" ht="14.25" x14ac:dyDescent="0.3">
      <c r="B21" s="438" t="s">
        <v>430</v>
      </c>
      <c r="C21" s="446">
        <f>+'7'!N18</f>
        <v>892867.94700000004</v>
      </c>
      <c r="D21" s="447">
        <f>+'8'!N18</f>
        <v>0</v>
      </c>
      <c r="E21" s="447">
        <f>+'9'!N18</f>
        <v>0</v>
      </c>
      <c r="F21" s="536">
        <f t="shared" si="1"/>
        <v>892867.94700000004</v>
      </c>
      <c r="H21" s="465"/>
      <c r="J21" s="496"/>
    </row>
    <row r="22" spans="2:10" ht="14.25" x14ac:dyDescent="0.3">
      <c r="B22" s="438" t="s">
        <v>431</v>
      </c>
      <c r="C22" s="446">
        <f>+'7'!N19</f>
        <v>494251.56799999991</v>
      </c>
      <c r="D22" s="447">
        <f>+'8'!N19</f>
        <v>0</v>
      </c>
      <c r="E22" s="447">
        <f>+'9'!N19</f>
        <v>0</v>
      </c>
      <c r="F22" s="536">
        <f t="shared" si="1"/>
        <v>494251.56799999991</v>
      </c>
      <c r="H22" s="465"/>
      <c r="J22" s="496"/>
    </row>
    <row r="23" spans="2:10" ht="14.25" x14ac:dyDescent="0.3">
      <c r="B23" s="438" t="s">
        <v>432</v>
      </c>
      <c r="C23" s="446">
        <f>+'7'!N20</f>
        <v>710598.68500000006</v>
      </c>
      <c r="D23" s="447">
        <f>+'8'!N20</f>
        <v>1335748.2150000001</v>
      </c>
      <c r="E23" s="447">
        <f>+'9'!N20</f>
        <v>0</v>
      </c>
      <c r="F23" s="536">
        <f t="shared" si="1"/>
        <v>2046346.9000000001</v>
      </c>
      <c r="H23" s="465"/>
      <c r="J23" s="496"/>
    </row>
    <row r="24" spans="2:10" ht="14.25" x14ac:dyDescent="0.3">
      <c r="B24" s="438" t="s">
        <v>433</v>
      </c>
      <c r="C24" s="446">
        <f>+'7'!N21</f>
        <v>179585.76800000001</v>
      </c>
      <c r="D24" s="447">
        <f>+'8'!N21</f>
        <v>606035.74699999997</v>
      </c>
      <c r="E24" s="447">
        <f>+'9'!N21</f>
        <v>0</v>
      </c>
      <c r="F24" s="536">
        <f t="shared" si="1"/>
        <v>785621.51500000001</v>
      </c>
      <c r="H24" s="465"/>
      <c r="J24" s="496"/>
    </row>
    <row r="25" spans="2:10" ht="14.25" x14ac:dyDescent="0.3">
      <c r="B25" s="438" t="s">
        <v>455</v>
      </c>
      <c r="C25" s="446">
        <f>+'7'!N22</f>
        <v>162337.962</v>
      </c>
      <c r="D25" s="447">
        <f>+'8'!N22</f>
        <v>294250.65599999996</v>
      </c>
      <c r="E25" s="447">
        <f>+'9'!N22</f>
        <v>0</v>
      </c>
      <c r="F25" s="536">
        <f t="shared" si="1"/>
        <v>456588.61799999996</v>
      </c>
      <c r="H25" s="465"/>
      <c r="J25" s="496"/>
    </row>
    <row r="26" spans="2:10" ht="14.25" x14ac:dyDescent="0.3">
      <c r="B26" s="438" t="s">
        <v>456</v>
      </c>
      <c r="C26" s="446">
        <f>+'7'!N23</f>
        <v>42163.065000000002</v>
      </c>
      <c r="D26" s="447">
        <f>+'8'!N23</f>
        <v>119509.99800000002</v>
      </c>
      <c r="E26" s="447">
        <f>+'9'!N23</f>
        <v>0</v>
      </c>
      <c r="F26" s="536">
        <f t="shared" si="1"/>
        <v>161673.06300000002</v>
      </c>
      <c r="H26" s="465"/>
      <c r="J26" s="496"/>
    </row>
    <row r="27" spans="2:10" ht="14.25" x14ac:dyDescent="0.3">
      <c r="B27" s="438" t="s">
        <v>452</v>
      </c>
      <c r="C27" s="446">
        <f>+'7'!N24</f>
        <v>0</v>
      </c>
      <c r="D27" s="447">
        <f>+'8'!N24</f>
        <v>0</v>
      </c>
      <c r="E27" s="447">
        <f>+'9'!N24</f>
        <v>0</v>
      </c>
      <c r="F27" s="536">
        <f t="shared" si="1"/>
        <v>0</v>
      </c>
      <c r="H27" s="465"/>
      <c r="J27" s="496"/>
    </row>
    <row r="28" spans="2:10" ht="14.25" x14ac:dyDescent="0.3">
      <c r="B28" s="438" t="s">
        <v>434</v>
      </c>
      <c r="C28" s="446">
        <f>+'7'!N25</f>
        <v>0</v>
      </c>
      <c r="D28" s="447">
        <f>+'8'!N25</f>
        <v>0</v>
      </c>
      <c r="E28" s="447">
        <f>+'9'!N25</f>
        <v>0</v>
      </c>
      <c r="F28" s="536">
        <f t="shared" si="1"/>
        <v>0</v>
      </c>
      <c r="H28" s="465"/>
      <c r="J28" s="496"/>
    </row>
    <row r="29" spans="2:10" ht="14.25" x14ac:dyDescent="0.3">
      <c r="B29" s="373" t="s">
        <v>461</v>
      </c>
      <c r="C29" s="446">
        <f>+'7'!N26</f>
        <v>0</v>
      </c>
      <c r="D29" s="447">
        <f>+'8'!N26</f>
        <v>0</v>
      </c>
      <c r="E29" s="447">
        <f>+'9'!N26</f>
        <v>0</v>
      </c>
      <c r="F29" s="536">
        <f t="shared" si="1"/>
        <v>0</v>
      </c>
      <c r="H29" s="465"/>
      <c r="J29" s="496"/>
    </row>
    <row r="30" spans="2:10" ht="14.25" x14ac:dyDescent="0.3">
      <c r="B30" s="373" t="s">
        <v>462</v>
      </c>
      <c r="C30" s="446">
        <f>+'7'!N27</f>
        <v>16966.080999999995</v>
      </c>
      <c r="D30" s="447">
        <f>+'8'!N27</f>
        <v>0</v>
      </c>
      <c r="E30" s="447">
        <f>+'9'!N27</f>
        <v>0</v>
      </c>
      <c r="F30" s="536">
        <f t="shared" si="1"/>
        <v>16966.080999999995</v>
      </c>
      <c r="H30" s="465"/>
      <c r="J30" s="496"/>
    </row>
    <row r="31" spans="2:10" ht="15" thickBot="1" x14ac:dyDescent="0.35">
      <c r="B31" s="438" t="s">
        <v>463</v>
      </c>
      <c r="C31" s="446">
        <f>+'7'!N28</f>
        <v>5332.7419999999984</v>
      </c>
      <c r="D31" s="447">
        <f>+'8'!N28</f>
        <v>0</v>
      </c>
      <c r="E31" s="447">
        <f>+'9'!N28</f>
        <v>0</v>
      </c>
      <c r="F31" s="537">
        <f t="shared" si="1"/>
        <v>5332.7419999999984</v>
      </c>
      <c r="H31" s="465"/>
      <c r="J31" s="496"/>
    </row>
    <row r="32" spans="2:10" ht="14.25" thickBot="1" x14ac:dyDescent="0.3">
      <c r="B32" s="345" t="s">
        <v>24</v>
      </c>
      <c r="C32" s="350">
        <f t="shared" ref="C32:E32" si="3">SUM(C33:C36)</f>
        <v>678773.76600000018</v>
      </c>
      <c r="D32" s="350">
        <f t="shared" si="3"/>
        <v>497168.53699999995</v>
      </c>
      <c r="E32" s="350">
        <f t="shared" si="3"/>
        <v>27251.462</v>
      </c>
      <c r="F32" s="346">
        <f>SUM(C32:E32)</f>
        <v>1203193.7650000001</v>
      </c>
      <c r="H32" s="466"/>
      <c r="J32" s="496"/>
    </row>
    <row r="33" spans="2:10" ht="14.25" x14ac:dyDescent="0.3">
      <c r="B33" s="347" t="s">
        <v>342</v>
      </c>
      <c r="C33" s="446">
        <f>+'7'!N30</f>
        <v>0</v>
      </c>
      <c r="D33" s="447">
        <f>+'8'!N30</f>
        <v>0</v>
      </c>
      <c r="E33" s="447">
        <f>+'9'!N30</f>
        <v>0</v>
      </c>
      <c r="F33" s="348">
        <f t="shared" si="1"/>
        <v>0</v>
      </c>
      <c r="H33" s="465"/>
      <c r="J33" s="496"/>
    </row>
    <row r="34" spans="2:10" ht="14.25" x14ac:dyDescent="0.3">
      <c r="B34" s="347" t="s">
        <v>343</v>
      </c>
      <c r="C34" s="446">
        <f>+'7'!N31</f>
        <v>-6559.9950000000008</v>
      </c>
      <c r="D34" s="447">
        <f>+'8'!N31</f>
        <v>4901.6059999999998</v>
      </c>
      <c r="E34" s="447">
        <f>+'9'!N31</f>
        <v>0</v>
      </c>
      <c r="F34" s="536">
        <f t="shared" si="1"/>
        <v>-1658.389000000001</v>
      </c>
      <c r="H34" s="465"/>
      <c r="J34" s="496"/>
    </row>
    <row r="35" spans="2:10" ht="14.25" x14ac:dyDescent="0.3">
      <c r="B35" s="347" t="s">
        <v>24</v>
      </c>
      <c r="C35" s="446">
        <f>+'7'!N32</f>
        <v>78499.463000000003</v>
      </c>
      <c r="D35" s="447">
        <f>+'8'!N32</f>
        <v>85724.453999999998</v>
      </c>
      <c r="E35" s="447">
        <f>+'9'!N32</f>
        <v>0</v>
      </c>
      <c r="F35" s="536">
        <f t="shared" si="1"/>
        <v>164223.91700000002</v>
      </c>
      <c r="H35" s="465"/>
      <c r="J35" s="496"/>
    </row>
    <row r="36" spans="2:10" ht="15" thickBot="1" x14ac:dyDescent="0.35">
      <c r="B36" s="445" t="s">
        <v>25</v>
      </c>
      <c r="C36" s="446">
        <f>+'7'!N33</f>
        <v>606834.29800000018</v>
      </c>
      <c r="D36" s="447">
        <f>+'8'!N33</f>
        <v>406542.47699999996</v>
      </c>
      <c r="E36" s="447">
        <f>+'9'!N33</f>
        <v>27251.462</v>
      </c>
      <c r="F36" s="543">
        <f t="shared" si="1"/>
        <v>1040628.2370000002</v>
      </c>
      <c r="H36" s="465"/>
      <c r="J36" s="496"/>
    </row>
    <row r="37" spans="2:10" ht="14.25" thickBot="1" x14ac:dyDescent="0.3">
      <c r="B37" s="345" t="s">
        <v>344</v>
      </c>
      <c r="C37" s="350">
        <f>SUM(C38:C51)</f>
        <v>1641388.254</v>
      </c>
      <c r="D37" s="350">
        <f t="shared" ref="D37:E37" si="4">SUM(D38:D51)</f>
        <v>2428626.392</v>
      </c>
      <c r="E37" s="350">
        <f t="shared" si="4"/>
        <v>47813.982999999993</v>
      </c>
      <c r="F37" s="346">
        <f>SUM(C37:E37)</f>
        <v>4117828.6289999997</v>
      </c>
      <c r="H37" s="466"/>
      <c r="J37" s="496"/>
    </row>
    <row r="38" spans="2:10" ht="14.25" x14ac:dyDescent="0.3">
      <c r="B38" s="347" t="s">
        <v>373</v>
      </c>
      <c r="C38" s="446">
        <f>+'7'!N35</f>
        <v>3856.2469999999998</v>
      </c>
      <c r="D38" s="447">
        <f>+'8'!N35</f>
        <v>2867.7809999999995</v>
      </c>
      <c r="E38" s="447">
        <f>+'9'!N35</f>
        <v>0</v>
      </c>
      <c r="F38" s="348">
        <f t="shared" si="1"/>
        <v>6724.0279999999993</v>
      </c>
      <c r="H38" s="465"/>
      <c r="J38" s="496"/>
    </row>
    <row r="39" spans="2:10" ht="14.25" x14ac:dyDescent="0.3">
      <c r="B39" s="347" t="s">
        <v>307</v>
      </c>
      <c r="C39" s="446">
        <f>+'7'!N36</f>
        <v>0</v>
      </c>
      <c r="D39" s="447">
        <f>+'8'!N36</f>
        <v>0</v>
      </c>
      <c r="E39" s="447">
        <f>+'9'!N36</f>
        <v>0</v>
      </c>
      <c r="F39" s="536">
        <f t="shared" si="1"/>
        <v>0</v>
      </c>
      <c r="H39" s="465"/>
      <c r="J39" s="496"/>
    </row>
    <row r="40" spans="2:10" ht="14.25" x14ac:dyDescent="0.3">
      <c r="B40" s="347" t="s">
        <v>345</v>
      </c>
      <c r="C40" s="446">
        <f>+'7'!N37</f>
        <v>46889.097000000002</v>
      </c>
      <c r="D40" s="447">
        <f>+'8'!N37</f>
        <v>13514.905999999999</v>
      </c>
      <c r="E40" s="447">
        <f>+'9'!N37</f>
        <v>0</v>
      </c>
      <c r="F40" s="536">
        <f t="shared" si="1"/>
        <v>60404.002999999997</v>
      </c>
      <c r="H40" s="465"/>
      <c r="J40" s="496"/>
    </row>
    <row r="41" spans="2:10" ht="14.25" x14ac:dyDescent="0.3">
      <c r="B41" s="347" t="s">
        <v>346</v>
      </c>
      <c r="C41" s="446">
        <f>+'7'!N38</f>
        <v>0</v>
      </c>
      <c r="D41" s="447">
        <f>+'8'!N38</f>
        <v>0</v>
      </c>
      <c r="E41" s="447">
        <f>+'9'!N38</f>
        <v>0</v>
      </c>
      <c r="F41" s="536">
        <f t="shared" si="1"/>
        <v>0</v>
      </c>
      <c r="H41" s="465"/>
      <c r="J41" s="496"/>
    </row>
    <row r="42" spans="2:10" ht="14.25" x14ac:dyDescent="0.3">
      <c r="B42" s="347" t="s">
        <v>457</v>
      </c>
      <c r="C42" s="446">
        <f>+'7'!N39</f>
        <v>351517.99199999997</v>
      </c>
      <c r="D42" s="447">
        <f>+'8'!N39</f>
        <v>417995.69099999999</v>
      </c>
      <c r="E42" s="447">
        <f>+'9'!N39</f>
        <v>0</v>
      </c>
      <c r="F42" s="536">
        <f t="shared" si="1"/>
        <v>769513.68299999996</v>
      </c>
      <c r="H42" s="465"/>
      <c r="J42" s="496"/>
    </row>
    <row r="43" spans="2:10" ht="14.25" x14ac:dyDescent="0.3">
      <c r="B43" s="347" t="s">
        <v>458</v>
      </c>
      <c r="C43" s="446">
        <f>+'7'!N40</f>
        <v>0</v>
      </c>
      <c r="D43" s="447">
        <f>+'8'!N40</f>
        <v>0</v>
      </c>
      <c r="E43" s="447">
        <f>+'9'!N40</f>
        <v>0</v>
      </c>
      <c r="F43" s="536">
        <f t="shared" si="1"/>
        <v>0</v>
      </c>
      <c r="H43" s="465"/>
      <c r="J43" s="496"/>
    </row>
    <row r="44" spans="2:10" ht="14.25" x14ac:dyDescent="0.3">
      <c r="B44" s="347" t="s">
        <v>459</v>
      </c>
      <c r="C44" s="446">
        <f>+'7'!N41</f>
        <v>-145.45699999999999</v>
      </c>
      <c r="D44" s="447">
        <f>+'8'!N41</f>
        <v>8231.1309999999994</v>
      </c>
      <c r="E44" s="447">
        <f>+'9'!N41</f>
        <v>47564.267999999996</v>
      </c>
      <c r="F44" s="536">
        <f t="shared" si="1"/>
        <v>55649.941999999995</v>
      </c>
      <c r="H44" s="465"/>
      <c r="J44" s="496"/>
    </row>
    <row r="45" spans="2:10" ht="14.25" x14ac:dyDescent="0.3">
      <c r="B45" s="347" t="s">
        <v>306</v>
      </c>
      <c r="C45" s="446">
        <f>+'7'!N42</f>
        <v>0</v>
      </c>
      <c r="D45" s="447">
        <f>+'8'!N42</f>
        <v>0</v>
      </c>
      <c r="E45" s="447">
        <f>+'9'!N42</f>
        <v>0</v>
      </c>
      <c r="F45" s="536">
        <f t="shared" si="1"/>
        <v>0</v>
      </c>
      <c r="H45" s="465"/>
      <c r="J45" s="496"/>
    </row>
    <row r="46" spans="2:10" ht="14.25" x14ac:dyDescent="0.3">
      <c r="B46" s="347" t="s">
        <v>347</v>
      </c>
      <c r="C46" s="446">
        <f>+'7'!N43</f>
        <v>0</v>
      </c>
      <c r="D46" s="447">
        <f>+'8'!N43</f>
        <v>0</v>
      </c>
      <c r="E46" s="447">
        <f>+'9'!N43</f>
        <v>0</v>
      </c>
      <c r="F46" s="536">
        <f t="shared" si="1"/>
        <v>0</v>
      </c>
      <c r="H46" s="465"/>
      <c r="J46" s="496"/>
    </row>
    <row r="47" spans="2:10" ht="14.25" x14ac:dyDescent="0.3">
      <c r="B47" s="347" t="s">
        <v>435</v>
      </c>
      <c r="C47" s="446">
        <f>+'7'!N44</f>
        <v>0</v>
      </c>
      <c r="D47" s="447">
        <f>+'8'!N44</f>
        <v>0</v>
      </c>
      <c r="E47" s="447">
        <f>+'9'!N44</f>
        <v>0</v>
      </c>
      <c r="F47" s="536">
        <f t="shared" si="1"/>
        <v>0</v>
      </c>
      <c r="H47" s="465"/>
      <c r="J47" s="496"/>
    </row>
    <row r="48" spans="2:10" ht="14.25" x14ac:dyDescent="0.3">
      <c r="B48" s="347" t="s">
        <v>436</v>
      </c>
      <c r="C48" s="446">
        <f>+'7'!N45</f>
        <v>0</v>
      </c>
      <c r="D48" s="447">
        <f>+'8'!N45</f>
        <v>0</v>
      </c>
      <c r="E48" s="447">
        <f>+'9'!N45</f>
        <v>0</v>
      </c>
      <c r="F48" s="536">
        <f t="shared" si="1"/>
        <v>0</v>
      </c>
      <c r="H48" s="465"/>
      <c r="J48" s="496"/>
    </row>
    <row r="49" spans="2:10" ht="14.25" x14ac:dyDescent="0.3">
      <c r="B49" s="347" t="s">
        <v>437</v>
      </c>
      <c r="C49" s="446">
        <f>+'7'!N46</f>
        <v>5757.2570000000005</v>
      </c>
      <c r="D49" s="447">
        <f>+'8'!N46</f>
        <v>22466.108999999997</v>
      </c>
      <c r="E49" s="447">
        <f>+'9'!N46</f>
        <v>0</v>
      </c>
      <c r="F49" s="536">
        <f t="shared" si="1"/>
        <v>28223.365999999998</v>
      </c>
      <c r="H49" s="465"/>
      <c r="J49" s="496"/>
    </row>
    <row r="50" spans="2:10" ht="14.25" x14ac:dyDescent="0.3">
      <c r="B50" s="373" t="s">
        <v>536</v>
      </c>
      <c r="C50" s="446">
        <f>+'7'!N47</f>
        <v>0</v>
      </c>
      <c r="D50" s="447">
        <f>+'8'!N47</f>
        <v>0</v>
      </c>
      <c r="E50" s="447">
        <f>+'9'!N47</f>
        <v>249.715</v>
      </c>
      <c r="F50" s="536">
        <f t="shared" si="1"/>
        <v>249.715</v>
      </c>
      <c r="H50" s="465"/>
      <c r="J50" s="496"/>
    </row>
    <row r="51" spans="2:10" ht="15" thickBot="1" x14ac:dyDescent="0.35">
      <c r="B51" s="445" t="s">
        <v>344</v>
      </c>
      <c r="C51" s="446">
        <f>+'7'!N48</f>
        <v>1233513.118</v>
      </c>
      <c r="D51" s="447">
        <f>+'8'!N48</f>
        <v>1963550.774</v>
      </c>
      <c r="E51" s="447">
        <f>+'9'!N48</f>
        <v>0</v>
      </c>
      <c r="F51" s="543">
        <f t="shared" si="1"/>
        <v>3197063.892</v>
      </c>
      <c r="H51" s="466"/>
      <c r="J51" s="496"/>
    </row>
    <row r="52" spans="2:10" ht="15" thickBot="1" x14ac:dyDescent="0.35">
      <c r="B52" s="345" t="s">
        <v>348</v>
      </c>
      <c r="C52" s="350">
        <f>SUM(C53:C64)</f>
        <v>241611.019</v>
      </c>
      <c r="D52" s="350">
        <f t="shared" ref="D52:E52" si="5">SUM(D53:D64)</f>
        <v>484769.87799999997</v>
      </c>
      <c r="E52" s="350">
        <f t="shared" si="5"/>
        <v>0</v>
      </c>
      <c r="F52" s="346">
        <f>SUM(C52:E52)</f>
        <v>726380.897</v>
      </c>
      <c r="H52" s="465"/>
      <c r="J52" s="496"/>
    </row>
    <row r="53" spans="2:10" ht="14.25" x14ac:dyDescent="0.3">
      <c r="B53" s="494" t="s">
        <v>308</v>
      </c>
      <c r="C53" s="446">
        <f>+'7'!N50</f>
        <v>113017.78</v>
      </c>
      <c r="D53" s="447">
        <f>+'8'!N50</f>
        <v>4029.8480000000004</v>
      </c>
      <c r="E53" s="447">
        <f>+'9'!N50</f>
        <v>0</v>
      </c>
      <c r="F53" s="536">
        <f t="shared" si="1"/>
        <v>117047.628</v>
      </c>
      <c r="H53" s="465"/>
      <c r="J53" s="496"/>
    </row>
    <row r="54" spans="2:10" ht="14.25" x14ac:dyDescent="0.3">
      <c r="B54" s="373" t="s">
        <v>349</v>
      </c>
      <c r="C54" s="446">
        <f>+'7'!N51</f>
        <v>0</v>
      </c>
      <c r="D54" s="447">
        <f>+'8'!N51</f>
        <v>0</v>
      </c>
      <c r="E54" s="447">
        <f>+'9'!N51</f>
        <v>0</v>
      </c>
      <c r="F54" s="536">
        <f t="shared" si="1"/>
        <v>0</v>
      </c>
      <c r="H54" s="465"/>
      <c r="J54" s="496"/>
    </row>
    <row r="55" spans="2:10" ht="14.25" x14ac:dyDescent="0.3">
      <c r="B55" s="373" t="s">
        <v>350</v>
      </c>
      <c r="C55" s="446">
        <f>+'7'!N52</f>
        <v>0</v>
      </c>
      <c r="D55" s="447">
        <f>+'8'!N52</f>
        <v>0</v>
      </c>
      <c r="E55" s="447">
        <f>+'9'!N52</f>
        <v>0</v>
      </c>
      <c r="F55" s="536">
        <f t="shared" si="1"/>
        <v>0</v>
      </c>
      <c r="H55" s="465"/>
      <c r="J55" s="496"/>
    </row>
    <row r="56" spans="2:10" ht="14.25" x14ac:dyDescent="0.3">
      <c r="B56" s="373" t="s">
        <v>351</v>
      </c>
      <c r="C56" s="446">
        <f>+'7'!N53</f>
        <v>17689.55</v>
      </c>
      <c r="D56" s="447">
        <f>+'8'!N53</f>
        <v>66344.994999999995</v>
      </c>
      <c r="E56" s="447">
        <f>+'9'!N53</f>
        <v>0</v>
      </c>
      <c r="F56" s="536">
        <f t="shared" si="1"/>
        <v>84034.544999999998</v>
      </c>
      <c r="H56" s="465"/>
      <c r="J56" s="496"/>
    </row>
    <row r="57" spans="2:10" ht="14.25" x14ac:dyDescent="0.3">
      <c r="B57" s="373" t="s">
        <v>413</v>
      </c>
      <c r="C57" s="446">
        <f>+'7'!N54</f>
        <v>0</v>
      </c>
      <c r="D57" s="447">
        <f>+'8'!N54</f>
        <v>0</v>
      </c>
      <c r="E57" s="447">
        <f>+'9'!N54</f>
        <v>0</v>
      </c>
      <c r="F57" s="536">
        <f t="shared" si="1"/>
        <v>0</v>
      </c>
      <c r="H57" s="465"/>
      <c r="J57" s="496"/>
    </row>
    <row r="58" spans="2:10" ht="14.25" x14ac:dyDescent="0.3">
      <c r="B58" s="373" t="s">
        <v>414</v>
      </c>
      <c r="C58" s="446">
        <f>+'7'!N55</f>
        <v>0</v>
      </c>
      <c r="D58" s="447">
        <f>+'8'!N55</f>
        <v>4033.4679999999998</v>
      </c>
      <c r="E58" s="447">
        <f>+'9'!N55</f>
        <v>0</v>
      </c>
      <c r="F58" s="536">
        <f t="shared" si="1"/>
        <v>4033.4679999999998</v>
      </c>
      <c r="H58" s="465"/>
      <c r="J58" s="496"/>
    </row>
    <row r="59" spans="2:10" ht="14.25" x14ac:dyDescent="0.3">
      <c r="B59" s="373" t="s">
        <v>438</v>
      </c>
      <c r="C59" s="446">
        <f>+'7'!N56</f>
        <v>0</v>
      </c>
      <c r="D59" s="447">
        <f>+'8'!N56</f>
        <v>0</v>
      </c>
      <c r="E59" s="447">
        <f>+'9'!N56</f>
        <v>0</v>
      </c>
      <c r="F59" s="536">
        <f t="shared" si="1"/>
        <v>0</v>
      </c>
      <c r="H59" s="465"/>
      <c r="J59" s="496"/>
    </row>
    <row r="60" spans="2:10" ht="14.25" x14ac:dyDescent="0.3">
      <c r="B60" s="373" t="s">
        <v>439</v>
      </c>
      <c r="C60" s="446">
        <f>+'7'!N57</f>
        <v>0</v>
      </c>
      <c r="D60" s="447">
        <f>+'8'!N57</f>
        <v>0</v>
      </c>
      <c r="E60" s="447">
        <f>+'9'!N57</f>
        <v>0</v>
      </c>
      <c r="F60" s="536">
        <f t="shared" si="1"/>
        <v>0</v>
      </c>
      <c r="H60" s="465"/>
      <c r="J60" s="496"/>
    </row>
    <row r="61" spans="2:10" ht="14.25" x14ac:dyDescent="0.3">
      <c r="B61" s="373" t="s">
        <v>440</v>
      </c>
      <c r="C61" s="446">
        <f>+'7'!N58</f>
        <v>108380.022</v>
      </c>
      <c r="D61" s="447">
        <f>+'8'!N58</f>
        <v>410286.315</v>
      </c>
      <c r="E61" s="447">
        <f>+'9'!N58</f>
        <v>0</v>
      </c>
      <c r="F61" s="536">
        <f t="shared" si="1"/>
        <v>518666.337</v>
      </c>
      <c r="H61" s="465"/>
      <c r="J61" s="496"/>
    </row>
    <row r="62" spans="2:10" ht="14.25" x14ac:dyDescent="0.3">
      <c r="B62" s="373" t="s">
        <v>534</v>
      </c>
      <c r="C62" s="446">
        <f>+'7'!N59</f>
        <v>0</v>
      </c>
      <c r="D62" s="447">
        <f>+'8'!N59</f>
        <v>4754.2619999999997</v>
      </c>
      <c r="E62" s="447">
        <f>+'9'!N59</f>
        <v>0</v>
      </c>
      <c r="F62" s="536">
        <f t="shared" si="1"/>
        <v>4754.2619999999997</v>
      </c>
      <c r="H62" s="466"/>
      <c r="J62" s="496"/>
    </row>
    <row r="63" spans="2:10" ht="14.25" x14ac:dyDescent="0.3">
      <c r="B63" s="373" t="s">
        <v>535</v>
      </c>
      <c r="C63" s="446">
        <f>+'7'!N60</f>
        <v>0</v>
      </c>
      <c r="D63" s="447">
        <f>+'8'!N60</f>
        <v>-4679.01</v>
      </c>
      <c r="E63" s="447">
        <f>+'9'!N60</f>
        <v>0</v>
      </c>
      <c r="F63" s="536">
        <f t="shared" si="1"/>
        <v>-4679.01</v>
      </c>
      <c r="H63" s="465"/>
      <c r="J63" s="496"/>
    </row>
    <row r="64" spans="2:10" ht="15" thickBot="1" x14ac:dyDescent="0.35">
      <c r="B64" s="438" t="s">
        <v>464</v>
      </c>
      <c r="C64" s="446">
        <f>+'7'!N61</f>
        <v>2523.6669999999999</v>
      </c>
      <c r="D64" s="447">
        <f>+'8'!N61</f>
        <v>0</v>
      </c>
      <c r="E64" s="447">
        <f>+'9'!N61</f>
        <v>0</v>
      </c>
      <c r="F64" s="543">
        <f t="shared" si="1"/>
        <v>2523.6669999999999</v>
      </c>
      <c r="H64" s="465"/>
      <c r="J64" s="496"/>
    </row>
    <row r="65" spans="2:10" ht="14.25" thickBot="1" x14ac:dyDescent="0.3">
      <c r="B65" s="345" t="s">
        <v>352</v>
      </c>
      <c r="C65" s="350">
        <f>+SUM(C66:C67)</f>
        <v>6749.6170000000002</v>
      </c>
      <c r="D65" s="350">
        <f t="shared" ref="D65:E65" si="6">+SUM(D66:D67)</f>
        <v>0</v>
      </c>
      <c r="E65" s="350">
        <f t="shared" si="6"/>
        <v>0</v>
      </c>
      <c r="F65" s="346">
        <f>SUM(C65:E65)</f>
        <v>6749.6170000000002</v>
      </c>
      <c r="H65" s="466"/>
      <c r="J65" s="496"/>
    </row>
    <row r="66" spans="2:10" ht="14.25" x14ac:dyDescent="0.3">
      <c r="B66" s="347" t="s">
        <v>353</v>
      </c>
      <c r="C66" s="446">
        <f>+'7'!N63</f>
        <v>1387.8200000000002</v>
      </c>
      <c r="D66" s="447">
        <f>+'8'!N63</f>
        <v>0</v>
      </c>
      <c r="E66" s="447">
        <f>+'9'!N63</f>
        <v>0</v>
      </c>
      <c r="F66" s="348">
        <f t="shared" si="1"/>
        <v>1387.8200000000002</v>
      </c>
      <c r="H66" s="465"/>
      <c r="J66" s="496"/>
    </row>
    <row r="67" spans="2:10" ht="15" thickBot="1" x14ac:dyDescent="0.35">
      <c r="B67" s="438" t="s">
        <v>352</v>
      </c>
      <c r="C67" s="446">
        <f>+'7'!N64</f>
        <v>5361.7970000000005</v>
      </c>
      <c r="D67" s="447">
        <f>+'8'!N64</f>
        <v>0</v>
      </c>
      <c r="E67" s="447">
        <f>+'9'!N64</f>
        <v>0</v>
      </c>
      <c r="F67" s="543">
        <f t="shared" si="1"/>
        <v>5361.7970000000005</v>
      </c>
      <c r="H67" s="465"/>
      <c r="J67" s="496"/>
    </row>
    <row r="68" spans="2:10" ht="15" thickBot="1" x14ac:dyDescent="0.35">
      <c r="B68" s="345" t="s">
        <v>354</v>
      </c>
      <c r="C68" s="350">
        <f>SUM(C69:C75)</f>
        <v>3650.1169999999984</v>
      </c>
      <c r="D68" s="350">
        <f t="shared" ref="D68:E68" si="7">SUM(D69:D75)</f>
        <v>41995.552000000011</v>
      </c>
      <c r="E68" s="350">
        <f t="shared" si="7"/>
        <v>46547.504000000001</v>
      </c>
      <c r="F68" s="346">
        <f>SUM(C68:E68)</f>
        <v>92193.17300000001</v>
      </c>
      <c r="H68" s="465"/>
      <c r="J68" s="496"/>
    </row>
    <row r="69" spans="2:10" ht="14.25" x14ac:dyDescent="0.3">
      <c r="B69" s="347" t="s">
        <v>374</v>
      </c>
      <c r="C69" s="446">
        <f>+'7'!N66</f>
        <v>0</v>
      </c>
      <c r="D69" s="447">
        <f>+'8'!N66</f>
        <v>0</v>
      </c>
      <c r="E69" s="447">
        <f>+'9'!N66</f>
        <v>0</v>
      </c>
      <c r="F69" s="348">
        <f t="shared" si="1"/>
        <v>0</v>
      </c>
      <c r="H69" s="465"/>
      <c r="J69" s="496"/>
    </row>
    <row r="70" spans="2:10" ht="14.25" x14ac:dyDescent="0.3">
      <c r="B70" s="347" t="s">
        <v>355</v>
      </c>
      <c r="C70" s="446">
        <f>+'7'!N67</f>
        <v>0</v>
      </c>
      <c r="D70" s="447">
        <f>+'8'!N67</f>
        <v>0</v>
      </c>
      <c r="E70" s="447">
        <f>+'9'!N67</f>
        <v>0</v>
      </c>
      <c r="F70" s="536">
        <f t="shared" si="1"/>
        <v>0</v>
      </c>
      <c r="H70" s="465"/>
      <c r="J70" s="496"/>
    </row>
    <row r="71" spans="2:10" ht="14.25" x14ac:dyDescent="0.3">
      <c r="B71" s="347" t="s">
        <v>375</v>
      </c>
      <c r="C71" s="446">
        <f>+'7'!N68</f>
        <v>0</v>
      </c>
      <c r="D71" s="447">
        <f>+'8'!N68</f>
        <v>0</v>
      </c>
      <c r="E71" s="447">
        <f>+'9'!N68</f>
        <v>0</v>
      </c>
      <c r="F71" s="536">
        <f t="shared" si="1"/>
        <v>0</v>
      </c>
      <c r="H71" s="465"/>
      <c r="J71" s="496"/>
    </row>
    <row r="72" spans="2:10" ht="14.25" x14ac:dyDescent="0.3">
      <c r="B72" s="373" t="s">
        <v>356</v>
      </c>
      <c r="C72" s="446">
        <f>+'7'!N69</f>
        <v>0</v>
      </c>
      <c r="D72" s="447">
        <f>+'8'!N69</f>
        <v>0</v>
      </c>
      <c r="E72" s="447">
        <f>+'9'!N69</f>
        <v>46547.504000000001</v>
      </c>
      <c r="F72" s="536">
        <f t="shared" si="1"/>
        <v>46547.504000000001</v>
      </c>
      <c r="H72" s="465"/>
      <c r="J72" s="496"/>
    </row>
    <row r="73" spans="2:10" ht="14.25" x14ac:dyDescent="0.3">
      <c r="B73" s="373" t="s">
        <v>392</v>
      </c>
      <c r="C73" s="446">
        <f>+'7'!N70</f>
        <v>0</v>
      </c>
      <c r="D73" s="447">
        <f>+'8'!N70</f>
        <v>0</v>
      </c>
      <c r="E73" s="447">
        <f>+'9'!N70</f>
        <v>0</v>
      </c>
      <c r="F73" s="536">
        <f t="shared" ref="F73:F75" si="8">SUM(C73:E73)</f>
        <v>0</v>
      </c>
      <c r="H73" s="466"/>
      <c r="J73" s="496"/>
    </row>
    <row r="74" spans="2:10" ht="14.25" x14ac:dyDescent="0.3">
      <c r="B74" s="438" t="s">
        <v>453</v>
      </c>
      <c r="C74" s="446">
        <f>+'7'!N71</f>
        <v>0</v>
      </c>
      <c r="D74" s="447">
        <f>+'8'!N71</f>
        <v>3127.7010000000005</v>
      </c>
      <c r="E74" s="447">
        <f>+'9'!N71</f>
        <v>0</v>
      </c>
      <c r="F74" s="536">
        <f t="shared" si="8"/>
        <v>3127.7010000000005</v>
      </c>
      <c r="H74" s="465"/>
      <c r="J74" s="496"/>
    </row>
    <row r="75" spans="2:10" ht="15" thickBot="1" x14ac:dyDescent="0.35">
      <c r="B75" s="438" t="s">
        <v>441</v>
      </c>
      <c r="C75" s="446">
        <f>+'7'!N72</f>
        <v>3650.1169999999984</v>
      </c>
      <c r="D75" s="447">
        <f>+'8'!N72</f>
        <v>38867.85100000001</v>
      </c>
      <c r="E75" s="447">
        <f>+'9'!N72</f>
        <v>0</v>
      </c>
      <c r="F75" s="543">
        <f t="shared" si="8"/>
        <v>42517.968000000008</v>
      </c>
      <c r="H75" s="465"/>
      <c r="J75" s="496"/>
    </row>
    <row r="76" spans="2:10" ht="15" thickBot="1" x14ac:dyDescent="0.35">
      <c r="B76" s="345" t="s">
        <v>357</v>
      </c>
      <c r="C76" s="350">
        <f t="shared" ref="C76:E76" si="9">SUM(C77:C84)</f>
        <v>7460.0010000000002</v>
      </c>
      <c r="D76" s="350">
        <f t="shared" si="9"/>
        <v>162377.98000000004</v>
      </c>
      <c r="E76" s="350">
        <f t="shared" si="9"/>
        <v>97602.302000000011</v>
      </c>
      <c r="F76" s="346">
        <f>SUM(C76:E76)</f>
        <v>267440.28300000005</v>
      </c>
      <c r="H76" s="465"/>
      <c r="J76" s="496"/>
    </row>
    <row r="77" spans="2:10" ht="14.25" x14ac:dyDescent="0.3">
      <c r="B77" s="494" t="s">
        <v>358</v>
      </c>
      <c r="C77" s="446">
        <f>+'7'!N74</f>
        <v>1282.2509999999995</v>
      </c>
      <c r="D77" s="447">
        <f>+'8'!N74</f>
        <v>0</v>
      </c>
      <c r="E77" s="447">
        <f>+'9'!N74</f>
        <v>0</v>
      </c>
      <c r="F77" s="535">
        <f t="shared" ref="F77:F115" si="10">SUM(C77:E77)</f>
        <v>1282.2509999999995</v>
      </c>
      <c r="H77" s="465"/>
      <c r="J77" s="496"/>
    </row>
    <row r="78" spans="2:10" ht="14.25" x14ac:dyDescent="0.3">
      <c r="B78" s="347" t="s">
        <v>393</v>
      </c>
      <c r="C78" s="446">
        <f>+'7'!N75</f>
        <v>0</v>
      </c>
      <c r="D78" s="447">
        <f>+'8'!N75</f>
        <v>0</v>
      </c>
      <c r="E78" s="447">
        <f>+'9'!N75</f>
        <v>0</v>
      </c>
      <c r="F78" s="348">
        <f t="shared" si="10"/>
        <v>0</v>
      </c>
      <c r="H78" s="465"/>
      <c r="J78" s="496"/>
    </row>
    <row r="79" spans="2:10" ht="14.25" x14ac:dyDescent="0.3">
      <c r="B79" s="373" t="s">
        <v>357</v>
      </c>
      <c r="C79" s="446">
        <f>+'7'!N76</f>
        <v>2574.0730000000003</v>
      </c>
      <c r="D79" s="447">
        <f>+'8'!N76</f>
        <v>2541.4669999999996</v>
      </c>
      <c r="E79" s="447">
        <f>+'9'!N76</f>
        <v>27169.813000000006</v>
      </c>
      <c r="F79" s="348">
        <f t="shared" si="10"/>
        <v>32285.353000000006</v>
      </c>
      <c r="H79" s="466"/>
      <c r="J79" s="496"/>
    </row>
    <row r="80" spans="2:10" ht="14.25" x14ac:dyDescent="0.3">
      <c r="B80" s="373" t="s">
        <v>359</v>
      </c>
      <c r="C80" s="446">
        <f>+'7'!N77</f>
        <v>0</v>
      </c>
      <c r="D80" s="447">
        <f>+'8'!N77</f>
        <v>138935.67800000001</v>
      </c>
      <c r="E80" s="447">
        <f>+'9'!N77</f>
        <v>0</v>
      </c>
      <c r="F80" s="348">
        <f t="shared" si="10"/>
        <v>138935.67800000001</v>
      </c>
      <c r="H80" s="465"/>
      <c r="J80" s="496"/>
    </row>
    <row r="81" spans="2:10" ht="14.25" x14ac:dyDescent="0.3">
      <c r="B81" s="373" t="s">
        <v>360</v>
      </c>
      <c r="C81" s="446">
        <f>+'7'!N78</f>
        <v>0</v>
      </c>
      <c r="D81" s="447">
        <f>+'8'!N78</f>
        <v>446.67000000000013</v>
      </c>
      <c r="E81" s="447">
        <f>+'9'!N78</f>
        <v>0</v>
      </c>
      <c r="F81" s="348">
        <f t="shared" si="10"/>
        <v>446.67000000000013</v>
      </c>
      <c r="H81" s="465"/>
      <c r="J81" s="496"/>
    </row>
    <row r="82" spans="2:10" ht="14.25" x14ac:dyDescent="0.3">
      <c r="B82" s="373" t="s">
        <v>530</v>
      </c>
      <c r="C82" s="446">
        <f>+'7'!N79</f>
        <v>3548.1080000000002</v>
      </c>
      <c r="D82" s="447">
        <f>+'8'!N79</f>
        <v>17924.075000000001</v>
      </c>
      <c r="E82" s="447">
        <f>+'9'!N79</f>
        <v>2295.6880000000001</v>
      </c>
      <c r="F82" s="348">
        <f t="shared" si="10"/>
        <v>23767.870999999999</v>
      </c>
      <c r="H82" s="465"/>
      <c r="J82" s="496"/>
    </row>
    <row r="83" spans="2:10" ht="14.25" x14ac:dyDescent="0.3">
      <c r="B83" s="438" t="s">
        <v>537</v>
      </c>
      <c r="C83" s="446">
        <f>+'7'!N80</f>
        <v>0</v>
      </c>
      <c r="D83" s="447">
        <f>+'8'!N80</f>
        <v>0</v>
      </c>
      <c r="E83" s="447">
        <f>+'9'!N80</f>
        <v>376.476</v>
      </c>
      <c r="F83" s="348">
        <f t="shared" si="10"/>
        <v>376.476</v>
      </c>
      <c r="H83" s="465"/>
      <c r="J83" s="496"/>
    </row>
    <row r="84" spans="2:10" ht="15" thickBot="1" x14ac:dyDescent="0.35">
      <c r="B84" s="495" t="s">
        <v>531</v>
      </c>
      <c r="C84" s="446">
        <f>+'7'!N81</f>
        <v>55.569000000000003</v>
      </c>
      <c r="D84" s="447">
        <f>+'8'!N81</f>
        <v>2530.09</v>
      </c>
      <c r="E84" s="447">
        <f>+'9'!N81</f>
        <v>67760.325000000012</v>
      </c>
      <c r="F84" s="546">
        <f t="shared" si="10"/>
        <v>70345.984000000011</v>
      </c>
      <c r="H84" s="465"/>
      <c r="J84" s="496"/>
    </row>
    <row r="85" spans="2:10" ht="15" thickBot="1" x14ac:dyDescent="0.35">
      <c r="B85" s="345" t="s">
        <v>361</v>
      </c>
      <c r="C85" s="350">
        <f t="shared" ref="C85:E85" si="11">SUM(C86:C104)</f>
        <v>388411.97296313173</v>
      </c>
      <c r="D85" s="350">
        <f t="shared" si="11"/>
        <v>439598.10124358587</v>
      </c>
      <c r="E85" s="350">
        <f t="shared" si="11"/>
        <v>44738.514000000003</v>
      </c>
      <c r="F85" s="346">
        <f>SUM(C85:E85)</f>
        <v>872748.58820671751</v>
      </c>
      <c r="H85" s="465"/>
      <c r="J85" s="496"/>
    </row>
    <row r="86" spans="2:10" ht="14.25" x14ac:dyDescent="0.3">
      <c r="B86" s="347" t="s">
        <v>183</v>
      </c>
      <c r="C86" s="446">
        <f>+'7'!N83</f>
        <v>3536.4279999999999</v>
      </c>
      <c r="D86" s="447">
        <f>+'8'!N83</f>
        <v>0</v>
      </c>
      <c r="E86" s="447">
        <f>+'9'!N83</f>
        <v>44738.514000000003</v>
      </c>
      <c r="F86" s="348">
        <f t="shared" si="10"/>
        <v>48274.942000000003</v>
      </c>
      <c r="H86" s="465"/>
      <c r="J86" s="496"/>
    </row>
    <row r="87" spans="2:10" ht="14.25" x14ac:dyDescent="0.3">
      <c r="B87" s="347" t="s">
        <v>362</v>
      </c>
      <c r="C87" s="446">
        <f>+'7'!N84</f>
        <v>0</v>
      </c>
      <c r="D87" s="447">
        <f>+'8'!N84</f>
        <v>0</v>
      </c>
      <c r="E87" s="447">
        <f>+'9'!N84</f>
        <v>0</v>
      </c>
      <c r="F87" s="348">
        <f t="shared" si="10"/>
        <v>0</v>
      </c>
      <c r="H87" s="465"/>
      <c r="J87" s="496"/>
    </row>
    <row r="88" spans="2:10" ht="14.25" x14ac:dyDescent="0.3">
      <c r="B88" s="347" t="s">
        <v>181</v>
      </c>
      <c r="C88" s="446">
        <f>+'7'!N85</f>
        <v>0</v>
      </c>
      <c r="D88" s="447">
        <f>+'8'!N85</f>
        <v>0</v>
      </c>
      <c r="E88" s="447">
        <f>+'9'!N85</f>
        <v>0</v>
      </c>
      <c r="F88" s="348">
        <f t="shared" si="10"/>
        <v>0</v>
      </c>
      <c r="H88" s="465"/>
      <c r="J88" s="496"/>
    </row>
    <row r="89" spans="2:10" ht="14.25" x14ac:dyDescent="0.3">
      <c r="B89" s="373" t="s">
        <v>363</v>
      </c>
      <c r="C89" s="446">
        <f>+'7'!N86</f>
        <v>115131.36399999999</v>
      </c>
      <c r="D89" s="447">
        <f>+'8'!N86</f>
        <v>19122.538999999997</v>
      </c>
      <c r="E89" s="447">
        <f>+'9'!N86</f>
        <v>0</v>
      </c>
      <c r="F89" s="348">
        <f t="shared" si="10"/>
        <v>134253.90299999999</v>
      </c>
      <c r="H89" s="465"/>
      <c r="J89" s="496"/>
    </row>
    <row r="90" spans="2:10" ht="14.25" x14ac:dyDescent="0.3">
      <c r="B90" s="373" t="s">
        <v>472</v>
      </c>
      <c r="C90" s="446">
        <f>+'7'!N87</f>
        <v>1061.3890000000001</v>
      </c>
      <c r="D90" s="447">
        <f>+'8'!N87</f>
        <v>-8.1829999999999998</v>
      </c>
      <c r="E90" s="447">
        <f>+'9'!N87</f>
        <v>0</v>
      </c>
      <c r="F90" s="348">
        <f t="shared" si="10"/>
        <v>1053.2060000000001</v>
      </c>
      <c r="H90" s="465"/>
      <c r="J90" s="496"/>
    </row>
    <row r="91" spans="2:10" ht="14.25" x14ac:dyDescent="0.3">
      <c r="B91" s="373" t="s">
        <v>364</v>
      </c>
      <c r="C91" s="446">
        <f>+'7'!N88</f>
        <v>134.48899999999776</v>
      </c>
      <c r="D91" s="447">
        <f>+'8'!N88</f>
        <v>5997.19</v>
      </c>
      <c r="E91" s="447">
        <f>+'9'!N88</f>
        <v>0</v>
      </c>
      <c r="F91" s="348">
        <f t="shared" si="10"/>
        <v>6131.6789999999974</v>
      </c>
      <c r="H91" s="465"/>
      <c r="J91" s="496"/>
    </row>
    <row r="92" spans="2:10" ht="14.25" x14ac:dyDescent="0.3">
      <c r="B92" s="373" t="s">
        <v>442</v>
      </c>
      <c r="C92" s="446">
        <f>+'7'!N89</f>
        <v>13694.169999999998</v>
      </c>
      <c r="D92" s="447">
        <f>+'8'!N89</f>
        <v>0</v>
      </c>
      <c r="E92" s="447">
        <f>+'9'!N89</f>
        <v>0</v>
      </c>
      <c r="F92" s="348">
        <f t="shared" si="10"/>
        <v>13694.169999999998</v>
      </c>
      <c r="H92" s="465"/>
      <c r="J92" s="496"/>
    </row>
    <row r="93" spans="2:10" ht="14.25" x14ac:dyDescent="0.3">
      <c r="B93" s="373" t="s">
        <v>155</v>
      </c>
      <c r="C93" s="446">
        <f>+'7'!N90</f>
        <v>0</v>
      </c>
      <c r="D93" s="447">
        <f>+'8'!N90</f>
        <v>174608.16399999999</v>
      </c>
      <c r="E93" s="447">
        <f>+'9'!N90</f>
        <v>0</v>
      </c>
      <c r="F93" s="348">
        <f t="shared" si="10"/>
        <v>174608.16399999999</v>
      </c>
      <c r="H93" s="465"/>
      <c r="J93" s="496"/>
    </row>
    <row r="94" spans="2:10" ht="14.25" x14ac:dyDescent="0.3">
      <c r="B94" s="373" t="s">
        <v>365</v>
      </c>
      <c r="C94" s="446">
        <f>+'7'!N91</f>
        <v>4824.9439999999995</v>
      </c>
      <c r="D94" s="447">
        <f>+'8'!N91</f>
        <v>904.48199999999997</v>
      </c>
      <c r="E94" s="447">
        <f>+'9'!N91</f>
        <v>0</v>
      </c>
      <c r="F94" s="348">
        <f t="shared" si="10"/>
        <v>5729.4259999999995</v>
      </c>
      <c r="H94" s="465"/>
      <c r="J94" s="496"/>
    </row>
    <row r="95" spans="2:10" ht="14.25" x14ac:dyDescent="0.3">
      <c r="B95" s="373" t="s">
        <v>366</v>
      </c>
      <c r="C95" s="446">
        <f>+'7'!N92</f>
        <v>1012.9299999999998</v>
      </c>
      <c r="D95" s="447">
        <f>+'8'!N92</f>
        <v>14921.165000000001</v>
      </c>
      <c r="E95" s="447">
        <f>+'9'!N92</f>
        <v>0</v>
      </c>
      <c r="F95" s="348">
        <f t="shared" si="10"/>
        <v>15934.095000000001</v>
      </c>
      <c r="H95" s="465"/>
      <c r="J95" s="496"/>
    </row>
    <row r="96" spans="2:10" ht="14.25" x14ac:dyDescent="0.3">
      <c r="B96" s="373" t="s">
        <v>367</v>
      </c>
      <c r="C96" s="446">
        <f>+'7'!N93</f>
        <v>3918.0679999999993</v>
      </c>
      <c r="D96" s="447">
        <f>+'8'!N93</f>
        <v>2341.8289999999997</v>
      </c>
      <c r="E96" s="447">
        <f>+'9'!N93</f>
        <v>0</v>
      </c>
      <c r="F96" s="348">
        <f t="shared" si="10"/>
        <v>6259.896999999999</v>
      </c>
      <c r="H96" s="465"/>
      <c r="J96" s="496"/>
    </row>
    <row r="97" spans="2:10" ht="14.25" x14ac:dyDescent="0.3">
      <c r="B97" s="373" t="s">
        <v>368</v>
      </c>
      <c r="C97" s="446">
        <f>+'7'!N94</f>
        <v>117792.43</v>
      </c>
      <c r="D97" s="447">
        <f>+'8'!N94</f>
        <v>477.23599999999999</v>
      </c>
      <c r="E97" s="447">
        <f>+'9'!N94</f>
        <v>0</v>
      </c>
      <c r="F97" s="348">
        <f t="shared" si="10"/>
        <v>118269.666</v>
      </c>
      <c r="H97" s="465"/>
      <c r="J97" s="496"/>
    </row>
    <row r="98" spans="2:10" ht="14.25" x14ac:dyDescent="0.3">
      <c r="B98" s="373" t="s">
        <v>532</v>
      </c>
      <c r="C98" s="446">
        <f>+'7'!N95</f>
        <v>19221.831000000002</v>
      </c>
      <c r="D98" s="447">
        <f>+'8'!N95</f>
        <v>8172.7903679266292</v>
      </c>
      <c r="E98" s="447">
        <f>+'9'!N95</f>
        <v>0</v>
      </c>
      <c r="F98" s="348">
        <f t="shared" si="10"/>
        <v>27394.621367926629</v>
      </c>
      <c r="H98" s="466"/>
      <c r="J98" s="496"/>
    </row>
    <row r="99" spans="2:10" ht="14.25" x14ac:dyDescent="0.3">
      <c r="B99" s="373" t="s">
        <v>454</v>
      </c>
      <c r="C99" s="446">
        <f>+'7'!N96</f>
        <v>0</v>
      </c>
      <c r="D99" s="447">
        <f>+'8'!N96</f>
        <v>3471.003999999999</v>
      </c>
      <c r="E99" s="447">
        <f>+'9'!N96</f>
        <v>0</v>
      </c>
      <c r="F99" s="348">
        <f t="shared" si="10"/>
        <v>3471.003999999999</v>
      </c>
      <c r="H99" s="465"/>
      <c r="J99" s="496"/>
    </row>
    <row r="100" spans="2:10" ht="14.25" x14ac:dyDescent="0.3">
      <c r="B100" s="373" t="s">
        <v>443</v>
      </c>
      <c r="C100" s="446">
        <f>+'7'!N97</f>
        <v>10201.425999999999</v>
      </c>
      <c r="D100" s="447">
        <f>+'8'!N97</f>
        <v>59138.292999999991</v>
      </c>
      <c r="E100" s="447">
        <f>+'9'!N97</f>
        <v>0</v>
      </c>
      <c r="F100" s="348">
        <f t="shared" si="10"/>
        <v>69339.718999999983</v>
      </c>
      <c r="H100" s="465"/>
      <c r="J100" s="496"/>
    </row>
    <row r="101" spans="2:10" ht="14.25" x14ac:dyDescent="0.3">
      <c r="B101" s="373" t="s">
        <v>444</v>
      </c>
      <c r="C101" s="446">
        <f>+'7'!N98</f>
        <v>0</v>
      </c>
      <c r="D101" s="447">
        <f>+'8'!N98</f>
        <v>1330.2620000000006</v>
      </c>
      <c r="E101" s="447">
        <f>+'9'!N98</f>
        <v>0</v>
      </c>
      <c r="F101" s="348">
        <f t="shared" si="10"/>
        <v>1330.2620000000006</v>
      </c>
      <c r="H101" s="465"/>
      <c r="J101" s="496"/>
    </row>
    <row r="102" spans="2:10" ht="14.25" x14ac:dyDescent="0.3">
      <c r="B102" s="373" t="s">
        <v>533</v>
      </c>
      <c r="C102" s="446">
        <f>+'7'!N99</f>
        <v>190.33700000000044</v>
      </c>
      <c r="D102" s="447">
        <f>+'8'!N99</f>
        <v>0</v>
      </c>
      <c r="E102" s="447">
        <f>+'9'!N99</f>
        <v>0</v>
      </c>
      <c r="F102" s="348">
        <f t="shared" si="10"/>
        <v>190.33700000000044</v>
      </c>
      <c r="H102" s="465"/>
      <c r="J102" s="496"/>
    </row>
    <row r="103" spans="2:10" ht="14.25" x14ac:dyDescent="0.3">
      <c r="B103" s="373" t="s">
        <v>445</v>
      </c>
      <c r="C103" s="446">
        <f>+'7'!N100</f>
        <v>97692.166963131836</v>
      </c>
      <c r="D103" s="447">
        <f>+'8'!N100</f>
        <v>149121.32987565931</v>
      </c>
      <c r="E103" s="447">
        <f>+'9'!N100</f>
        <v>0</v>
      </c>
      <c r="F103" s="348">
        <f t="shared" si="10"/>
        <v>246813.49683879115</v>
      </c>
      <c r="H103" s="465"/>
      <c r="J103" s="496"/>
    </row>
    <row r="104" spans="2:10" ht="15" thickBot="1" x14ac:dyDescent="0.35">
      <c r="B104" s="438" t="s">
        <v>446</v>
      </c>
      <c r="C104" s="446">
        <f>+'7'!N101</f>
        <v>0</v>
      </c>
      <c r="D104" s="447">
        <f>+'8'!N101</f>
        <v>0</v>
      </c>
      <c r="E104" s="447">
        <f>+'9'!N101</f>
        <v>0</v>
      </c>
      <c r="F104" s="539">
        <f t="shared" si="10"/>
        <v>0</v>
      </c>
      <c r="H104" s="465"/>
      <c r="J104" s="496"/>
    </row>
    <row r="105" spans="2:10" ht="15" thickBot="1" x14ac:dyDescent="0.35">
      <c r="B105" s="345" t="s">
        <v>369</v>
      </c>
      <c r="C105" s="350">
        <f>SUM(C106:C113)</f>
        <v>5375.866</v>
      </c>
      <c r="D105" s="350">
        <f t="shared" ref="D105:E105" si="12">SUM(D106:D113)</f>
        <v>0</v>
      </c>
      <c r="E105" s="350">
        <f t="shared" si="12"/>
        <v>0</v>
      </c>
      <c r="F105" s="346">
        <f>SUM(C105:E105)</f>
        <v>5375.866</v>
      </c>
      <c r="H105" s="465"/>
      <c r="J105" s="496"/>
    </row>
    <row r="106" spans="2:10" ht="14.25" x14ac:dyDescent="0.3">
      <c r="B106" s="347" t="s">
        <v>182</v>
      </c>
      <c r="C106" s="446">
        <f>+'7'!N103</f>
        <v>0</v>
      </c>
      <c r="D106" s="447">
        <f>+'8'!N103</f>
        <v>0</v>
      </c>
      <c r="E106" s="447">
        <f>+'9'!N103</f>
        <v>0</v>
      </c>
      <c r="F106" s="348">
        <f t="shared" si="10"/>
        <v>0</v>
      </c>
      <c r="H106" s="465"/>
      <c r="J106" s="496"/>
    </row>
    <row r="107" spans="2:10" ht="14.25" x14ac:dyDescent="0.3">
      <c r="B107" s="347" t="s">
        <v>447</v>
      </c>
      <c r="C107" s="446">
        <f>+'7'!N104</f>
        <v>0</v>
      </c>
      <c r="D107" s="447">
        <f>+'8'!N104</f>
        <v>0</v>
      </c>
      <c r="E107" s="447">
        <f>+'9'!N104</f>
        <v>0</v>
      </c>
      <c r="F107" s="348">
        <f t="shared" si="10"/>
        <v>0</v>
      </c>
      <c r="H107" s="466"/>
      <c r="J107" s="496"/>
    </row>
    <row r="108" spans="2:10" ht="14.25" x14ac:dyDescent="0.3">
      <c r="B108" s="347" t="s">
        <v>370</v>
      </c>
      <c r="C108" s="446">
        <f>+'7'!N105</f>
        <v>0</v>
      </c>
      <c r="D108" s="447">
        <f>+'8'!N105</f>
        <v>0</v>
      </c>
      <c r="E108" s="447">
        <f>+'9'!N105</f>
        <v>0</v>
      </c>
      <c r="F108" s="348">
        <f t="shared" si="10"/>
        <v>0</v>
      </c>
      <c r="H108" s="465"/>
      <c r="J108" s="496"/>
    </row>
    <row r="109" spans="2:10" ht="14.25" x14ac:dyDescent="0.3">
      <c r="B109" s="347" t="s">
        <v>448</v>
      </c>
      <c r="C109" s="446">
        <f>+'7'!N106</f>
        <v>5045.3590000000004</v>
      </c>
      <c r="D109" s="447">
        <f>+'8'!N106</f>
        <v>0</v>
      </c>
      <c r="E109" s="447">
        <f>+'9'!N106</f>
        <v>0</v>
      </c>
      <c r="F109" s="348">
        <f t="shared" si="10"/>
        <v>5045.3590000000004</v>
      </c>
      <c r="H109" s="467"/>
      <c r="J109" s="496"/>
    </row>
    <row r="110" spans="2:10" ht="14.25" x14ac:dyDescent="0.3">
      <c r="B110" s="347" t="s">
        <v>449</v>
      </c>
      <c r="C110" s="446">
        <f>+'7'!N107</f>
        <v>330.50700000000001</v>
      </c>
      <c r="D110" s="447">
        <f>+'8'!N107</f>
        <v>0</v>
      </c>
      <c r="E110" s="447">
        <f>+'9'!N107</f>
        <v>0</v>
      </c>
      <c r="F110" s="348">
        <f t="shared" si="10"/>
        <v>330.50700000000001</v>
      </c>
    </row>
    <row r="111" spans="2:10" ht="14.25" x14ac:dyDescent="0.3">
      <c r="B111" s="373" t="s">
        <v>450</v>
      </c>
      <c r="C111" s="446">
        <f>+'7'!N108</f>
        <v>0</v>
      </c>
      <c r="D111" s="447">
        <f>+'8'!N108</f>
        <v>0</v>
      </c>
      <c r="E111" s="447">
        <f>+'9'!N108</f>
        <v>0</v>
      </c>
      <c r="F111" s="348">
        <f t="shared" si="10"/>
        <v>0</v>
      </c>
    </row>
    <row r="112" spans="2:10" ht="14.25" x14ac:dyDescent="0.3">
      <c r="B112" s="373" t="s">
        <v>451</v>
      </c>
      <c r="C112" s="446">
        <f>+'7'!N109</f>
        <v>0</v>
      </c>
      <c r="D112" s="447">
        <f>+'8'!N109</f>
        <v>0</v>
      </c>
      <c r="E112" s="447">
        <f>+'9'!N109</f>
        <v>0</v>
      </c>
      <c r="F112" s="536">
        <f t="shared" si="10"/>
        <v>0</v>
      </c>
    </row>
    <row r="113" spans="2:6" ht="15" thickBot="1" x14ac:dyDescent="0.35">
      <c r="B113" s="445" t="s">
        <v>465</v>
      </c>
      <c r="C113" s="446">
        <f>+'7'!N110</f>
        <v>0</v>
      </c>
      <c r="D113" s="447">
        <f>+'8'!N110</f>
        <v>0</v>
      </c>
      <c r="E113" s="447">
        <f>+'9'!N110</f>
        <v>0</v>
      </c>
      <c r="F113" s="543">
        <f t="shared" si="10"/>
        <v>0</v>
      </c>
    </row>
    <row r="114" spans="2:6" ht="14.25" thickBot="1" x14ac:dyDescent="0.3">
      <c r="B114" s="345" t="s">
        <v>183</v>
      </c>
      <c r="C114" s="350">
        <f>C115</f>
        <v>0</v>
      </c>
      <c r="D114" s="350">
        <f t="shared" ref="D114:E114" si="13">D115</f>
        <v>0</v>
      </c>
      <c r="E114" s="350">
        <f t="shared" si="13"/>
        <v>847.95399999999995</v>
      </c>
      <c r="F114" s="346">
        <f>SUM(C114:E114)</f>
        <v>847.95399999999995</v>
      </c>
    </row>
    <row r="115" spans="2:6" ht="15" thickBot="1" x14ac:dyDescent="0.35">
      <c r="B115" s="445" t="s">
        <v>183</v>
      </c>
      <c r="C115" s="446">
        <f>+'7'!N112</f>
        <v>0</v>
      </c>
      <c r="D115" s="447">
        <f>+'8'!N112</f>
        <v>0</v>
      </c>
      <c r="E115" s="447">
        <f>+'9'!N112</f>
        <v>847.95399999999995</v>
      </c>
      <c r="F115" s="539">
        <f t="shared" si="10"/>
        <v>847.95399999999995</v>
      </c>
    </row>
    <row r="116" spans="2:6" ht="14.25" thickBot="1" x14ac:dyDescent="0.3">
      <c r="B116" s="349" t="s">
        <v>15</v>
      </c>
      <c r="C116" s="351">
        <f t="shared" ref="C116:E116" si="14">+C8+C14+C32+C37+C52+C65+C68+C76+C85+C105+C114</f>
        <v>5653582.3739631325</v>
      </c>
      <c r="D116" s="351">
        <f t="shared" si="14"/>
        <v>6731400.9242435871</v>
      </c>
      <c r="E116" s="351">
        <f t="shared" si="14"/>
        <v>812123.22400000016</v>
      </c>
      <c r="F116" s="346">
        <f>SUM(C116:E116)</f>
        <v>13197106.52220672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3">
    <pageSetUpPr fitToPage="1"/>
  </sheetPr>
  <dimension ref="A1:N29"/>
  <sheetViews>
    <sheetView zoomScale="90" zoomScaleNormal="90" workbookViewId="0">
      <selection activeCell="L27" sqref="L27"/>
    </sheetView>
  </sheetViews>
  <sheetFormatPr baseColWidth="10" defaultColWidth="11.42578125" defaultRowHeight="13.5" x14ac:dyDescent="0.25"/>
  <cols>
    <col min="1" max="1" width="15" style="8" customWidth="1"/>
    <col min="2" max="2" width="17" style="8" bestFit="1" customWidth="1"/>
    <col min="3" max="3" width="16.140625" style="8" bestFit="1" customWidth="1"/>
    <col min="4" max="4" width="16.5703125" style="8" bestFit="1" customWidth="1"/>
    <col min="5" max="5" width="15.5703125" style="8" bestFit="1" customWidth="1"/>
    <col min="6" max="6" width="14.28515625" style="8" customWidth="1"/>
    <col min="7" max="8" width="15" style="8" customWidth="1"/>
    <col min="9" max="9" width="19.5703125" style="8" customWidth="1"/>
    <col min="10" max="10" width="13.5703125" style="8" bestFit="1" customWidth="1"/>
    <col min="11" max="16384" width="11.42578125" style="8"/>
  </cols>
  <sheetData>
    <row r="1" spans="1:14" x14ac:dyDescent="0.25">
      <c r="A1" s="49"/>
      <c r="B1" s="49"/>
      <c r="C1" s="49"/>
      <c r="D1" s="49"/>
      <c r="E1" s="49"/>
      <c r="F1" s="50"/>
      <c r="G1" s="50"/>
      <c r="H1" s="50"/>
    </row>
    <row r="2" spans="1:14" x14ac:dyDescent="0.25">
      <c r="A2" s="48" t="s">
        <v>484</v>
      </c>
      <c r="B2" s="48"/>
      <c r="C2" s="48"/>
      <c r="D2" s="48"/>
      <c r="E2" s="48"/>
      <c r="F2" s="50"/>
      <c r="G2" s="50"/>
      <c r="H2" s="50"/>
    </row>
    <row r="3" spans="1:14" x14ac:dyDescent="0.25">
      <c r="A3" s="48"/>
      <c r="B3" s="48"/>
      <c r="C3" s="48"/>
      <c r="D3" s="48"/>
      <c r="E3" s="48"/>
      <c r="F3" s="50"/>
      <c r="G3" s="50"/>
      <c r="H3" s="50"/>
    </row>
    <row r="4" spans="1:14" x14ac:dyDescent="0.25">
      <c r="A4" s="50"/>
      <c r="B4" s="50"/>
      <c r="C4" s="50"/>
      <c r="D4" s="50"/>
      <c r="E4" s="50"/>
      <c r="F4" s="50"/>
      <c r="G4" s="50"/>
      <c r="H4" s="50"/>
    </row>
    <row r="5" spans="1:14" x14ac:dyDescent="0.25">
      <c r="A5" s="459"/>
      <c r="B5" s="594" t="s">
        <v>36</v>
      </c>
      <c r="C5" s="595"/>
      <c r="D5" s="595"/>
      <c r="E5" s="595"/>
      <c r="F5" s="595"/>
      <c r="G5" s="595"/>
      <c r="H5" s="595"/>
      <c r="I5" s="595"/>
      <c r="J5" s="596"/>
    </row>
    <row r="6" spans="1:14" ht="25.5" x14ac:dyDescent="0.25">
      <c r="A6" s="333" t="s">
        <v>0</v>
      </c>
      <c r="B6" s="458" t="s">
        <v>28</v>
      </c>
      <c r="C6" s="458" t="s">
        <v>30</v>
      </c>
      <c r="D6" s="458" t="s">
        <v>27</v>
      </c>
      <c r="E6" s="458" t="s">
        <v>29</v>
      </c>
      <c r="F6" s="458" t="s">
        <v>415</v>
      </c>
      <c r="G6" s="458" t="s">
        <v>416</v>
      </c>
      <c r="H6" s="458" t="s">
        <v>417</v>
      </c>
      <c r="I6" s="210" t="s">
        <v>418</v>
      </c>
      <c r="J6" s="210" t="s">
        <v>22</v>
      </c>
    </row>
    <row r="7" spans="1:14" x14ac:dyDescent="0.25">
      <c r="A7" s="330" t="s">
        <v>2</v>
      </c>
      <c r="B7" s="331">
        <v>7810.067</v>
      </c>
      <c r="C7" s="331">
        <v>49751.584999999999</v>
      </c>
      <c r="D7" s="331">
        <v>31494.209000000003</v>
      </c>
      <c r="E7" s="331">
        <v>294.71600000000001</v>
      </c>
      <c r="F7" s="331">
        <v>986.71600000000001</v>
      </c>
      <c r="G7" s="331">
        <v>22.578780000000002</v>
      </c>
      <c r="H7" s="331">
        <v>11798.241</v>
      </c>
      <c r="I7" s="56">
        <v>0</v>
      </c>
      <c r="J7" s="56">
        <f>SUM(B7:I7)</f>
        <v>102158.11278</v>
      </c>
      <c r="N7" s="27"/>
    </row>
    <row r="8" spans="1:14" x14ac:dyDescent="0.25">
      <c r="A8" s="332" t="s">
        <v>3</v>
      </c>
      <c r="B8" s="331">
        <v>7914.0379999999996</v>
      </c>
      <c r="C8" s="331">
        <v>45686.473000000013</v>
      </c>
      <c r="D8" s="331">
        <v>28735.164000000001</v>
      </c>
      <c r="E8" s="331">
        <v>283.96000000000004</v>
      </c>
      <c r="F8" s="331">
        <v>944.52200000000005</v>
      </c>
      <c r="G8" s="331">
        <v>15.92961</v>
      </c>
      <c r="H8" s="331">
        <v>17500.235999999997</v>
      </c>
      <c r="I8" s="56">
        <v>0</v>
      </c>
      <c r="J8" s="56">
        <f t="shared" ref="J8:J18" si="0">SUM(B8:I8)</f>
        <v>101080.32261000003</v>
      </c>
      <c r="N8" s="27"/>
    </row>
    <row r="9" spans="1:14" x14ac:dyDescent="0.25">
      <c r="A9" s="332" t="s">
        <v>4</v>
      </c>
      <c r="B9" s="331">
        <v>9039.7110000000011</v>
      </c>
      <c r="C9" s="331">
        <v>50713.294999999998</v>
      </c>
      <c r="D9" s="331">
        <v>35935.206999999995</v>
      </c>
      <c r="E9" s="331">
        <v>318.65599999999995</v>
      </c>
      <c r="F9" s="331">
        <v>1118.675</v>
      </c>
      <c r="G9" s="331">
        <v>20.565689999999996</v>
      </c>
      <c r="H9" s="331">
        <v>17784.845999999998</v>
      </c>
      <c r="I9" s="56">
        <v>0</v>
      </c>
      <c r="J9" s="56">
        <f t="shared" si="0"/>
        <v>114930.95569</v>
      </c>
      <c r="N9" s="27"/>
    </row>
    <row r="10" spans="1:14" x14ac:dyDescent="0.25">
      <c r="A10" s="332" t="s">
        <v>5</v>
      </c>
      <c r="B10" s="331">
        <v>10838.066000000001</v>
      </c>
      <c r="C10" s="331">
        <v>50998.41599999999</v>
      </c>
      <c r="D10" s="331">
        <v>45009.625999999997</v>
      </c>
      <c r="E10" s="331">
        <v>448.85900000000004</v>
      </c>
      <c r="F10" s="331">
        <v>1100.194</v>
      </c>
      <c r="G10" s="331">
        <v>33.271979999999999</v>
      </c>
      <c r="H10" s="331">
        <v>23026.733999999997</v>
      </c>
      <c r="I10" s="56">
        <v>0</v>
      </c>
      <c r="J10" s="56">
        <f t="shared" si="0"/>
        <v>131455.16697999998</v>
      </c>
      <c r="N10" s="27"/>
    </row>
    <row r="11" spans="1:14" x14ac:dyDescent="0.25">
      <c r="A11" s="332" t="s">
        <v>6</v>
      </c>
      <c r="B11" s="331">
        <v>13356.933999999999</v>
      </c>
      <c r="C11" s="331">
        <v>53404.636999999995</v>
      </c>
      <c r="D11" s="331">
        <v>65462.367999999988</v>
      </c>
      <c r="E11" s="331">
        <v>611.71900000000005</v>
      </c>
      <c r="F11" s="331">
        <v>1108.2359999999999</v>
      </c>
      <c r="G11" s="331">
        <v>58.638580000000005</v>
      </c>
      <c r="H11" s="331">
        <v>21018.713</v>
      </c>
      <c r="I11" s="56">
        <v>0</v>
      </c>
      <c r="J11" s="56">
        <f t="shared" si="0"/>
        <v>155021.24557999999</v>
      </c>
      <c r="N11" s="27"/>
    </row>
    <row r="12" spans="1:14" x14ac:dyDescent="0.25">
      <c r="A12" s="332" t="s">
        <v>7</v>
      </c>
      <c r="B12" s="331">
        <v>15250.759304999998</v>
      </c>
      <c r="C12" s="331">
        <v>54151.948000000019</v>
      </c>
      <c r="D12" s="331">
        <v>78194.030999999988</v>
      </c>
      <c r="E12" s="331">
        <v>712.3130000000001</v>
      </c>
      <c r="F12" s="331">
        <v>1087.3790000000001</v>
      </c>
      <c r="G12" s="331">
        <v>75.035620000000009</v>
      </c>
      <c r="H12" s="331">
        <v>24132.085999999996</v>
      </c>
      <c r="I12" s="56">
        <v>0</v>
      </c>
      <c r="J12" s="56">
        <f t="shared" si="0"/>
        <v>173603.55192499998</v>
      </c>
      <c r="N12" s="27"/>
    </row>
    <row r="13" spans="1:14" x14ac:dyDescent="0.25">
      <c r="A13" s="332" t="s">
        <v>8</v>
      </c>
      <c r="B13" s="331">
        <v>16141</v>
      </c>
      <c r="C13" s="331">
        <v>55824.472999999998</v>
      </c>
      <c r="D13" s="331">
        <v>82772.29300000002</v>
      </c>
      <c r="E13" s="331">
        <v>771.86</v>
      </c>
      <c r="F13" s="331">
        <v>1111.75</v>
      </c>
      <c r="G13" s="331">
        <v>88.734980000000036</v>
      </c>
      <c r="H13" s="331">
        <v>20692.259999999998</v>
      </c>
      <c r="I13" s="56">
        <v>0</v>
      </c>
      <c r="J13" s="56">
        <f t="shared" si="0"/>
        <v>177402.37098000001</v>
      </c>
      <c r="N13" s="27"/>
    </row>
    <row r="14" spans="1:14" x14ac:dyDescent="0.25">
      <c r="A14" s="332" t="s">
        <v>9</v>
      </c>
      <c r="B14" s="331">
        <v>15868.250999999997</v>
      </c>
      <c r="C14" s="331">
        <v>53472.546000000009</v>
      </c>
      <c r="D14" s="331">
        <v>78656.829000000012</v>
      </c>
      <c r="E14" s="331">
        <v>734.60699999999997</v>
      </c>
      <c r="F14" s="331">
        <v>1141.3710000000001</v>
      </c>
      <c r="G14" s="331">
        <v>78.115000000000009</v>
      </c>
      <c r="H14" s="331">
        <v>12552.310999999998</v>
      </c>
      <c r="I14" s="56">
        <v>0</v>
      </c>
      <c r="J14" s="56">
        <f t="shared" si="0"/>
        <v>162504.03</v>
      </c>
      <c r="N14" s="27"/>
    </row>
    <row r="15" spans="1:14" x14ac:dyDescent="0.25">
      <c r="A15" s="332" t="s">
        <v>10</v>
      </c>
      <c r="B15" s="331">
        <v>14546.048999999999</v>
      </c>
      <c r="C15" s="331">
        <v>49968.648999999998</v>
      </c>
      <c r="D15" s="331">
        <v>63880.087999999996</v>
      </c>
      <c r="E15" s="331">
        <v>629.89200000000005</v>
      </c>
      <c r="F15" s="331">
        <v>1084.9259999999999</v>
      </c>
      <c r="G15" s="331">
        <v>39.348640000000003</v>
      </c>
      <c r="H15" s="331">
        <v>10262.315000000001</v>
      </c>
      <c r="I15" s="56">
        <v>0</v>
      </c>
      <c r="J15" s="56">
        <f t="shared" si="0"/>
        <v>140411.26764000001</v>
      </c>
      <c r="N15" s="27"/>
    </row>
    <row r="16" spans="1:14" x14ac:dyDescent="0.25">
      <c r="A16" s="332" t="s">
        <v>11</v>
      </c>
      <c r="B16" s="331">
        <v>12903.549000000001</v>
      </c>
      <c r="C16" s="331">
        <v>51746.361000000004</v>
      </c>
      <c r="D16" s="331">
        <v>52129.443999999996</v>
      </c>
      <c r="E16" s="331">
        <v>559.851</v>
      </c>
      <c r="F16" s="331">
        <v>1160.6899999999998</v>
      </c>
      <c r="G16" s="331">
        <v>38.829169999999998</v>
      </c>
      <c r="H16" s="331">
        <v>11837.774000000001</v>
      </c>
      <c r="I16" s="56">
        <v>0</v>
      </c>
      <c r="J16" s="56">
        <f t="shared" si="0"/>
        <v>130376.49816999999</v>
      </c>
      <c r="N16" s="27"/>
    </row>
    <row r="17" spans="1:14" x14ac:dyDescent="0.25">
      <c r="A17" s="332" t="s">
        <v>12</v>
      </c>
      <c r="B17" s="331">
        <v>10956.731000000002</v>
      </c>
      <c r="C17" s="331">
        <v>45925.85100000001</v>
      </c>
      <c r="D17" s="331">
        <v>43698.020000000011</v>
      </c>
      <c r="E17" s="331">
        <v>420.25300000000004</v>
      </c>
      <c r="F17" s="331">
        <v>1104.21</v>
      </c>
      <c r="G17" s="331">
        <v>24.212430000000001</v>
      </c>
      <c r="H17" s="331">
        <v>13789.157999999999</v>
      </c>
      <c r="I17" s="56">
        <v>0</v>
      </c>
      <c r="J17" s="56">
        <f t="shared" si="0"/>
        <v>115918.43543000001</v>
      </c>
      <c r="N17" s="27"/>
    </row>
    <row r="18" spans="1:14" x14ac:dyDescent="0.25">
      <c r="A18" s="332" t="s">
        <v>13</v>
      </c>
      <c r="B18" s="331">
        <v>9351.762999999999</v>
      </c>
      <c r="C18" s="331">
        <v>47091.788000000008</v>
      </c>
      <c r="D18" s="331">
        <v>36468.6</v>
      </c>
      <c r="E18" s="331">
        <v>382.988</v>
      </c>
      <c r="F18" s="331">
        <v>986.09199999999998</v>
      </c>
      <c r="G18" s="331">
        <v>21.454039999999999</v>
      </c>
      <c r="H18" s="331">
        <v>13936.409</v>
      </c>
      <c r="I18" s="56">
        <v>0</v>
      </c>
      <c r="J18" s="56">
        <f t="shared" si="0"/>
        <v>108239.09404000001</v>
      </c>
      <c r="N18" s="27"/>
    </row>
    <row r="19" spans="1:14" x14ac:dyDescent="0.25">
      <c r="A19" s="370" t="s">
        <v>22</v>
      </c>
      <c r="B19" s="398">
        <f t="shared" ref="B19:G19" si="1">+SUM(B7:B18)</f>
        <v>143976.918305</v>
      </c>
      <c r="C19" s="398">
        <f t="shared" si="1"/>
        <v>608736.02200000011</v>
      </c>
      <c r="D19" s="398">
        <f t="shared" si="1"/>
        <v>642435.87899999996</v>
      </c>
      <c r="E19" s="398">
        <f t="shared" si="1"/>
        <v>6169.674</v>
      </c>
      <c r="F19" s="398">
        <f t="shared" si="1"/>
        <v>12934.761000000002</v>
      </c>
      <c r="G19" s="398">
        <f t="shared" si="1"/>
        <v>516.71451999999999</v>
      </c>
      <c r="H19" s="398">
        <f>SUM(H7:H18)</f>
        <v>198331.08299999998</v>
      </c>
      <c r="I19" s="60">
        <f t="shared" ref="I19:J19" si="2">+SUM(I7:I18)</f>
        <v>0</v>
      </c>
      <c r="J19" s="60">
        <f t="shared" si="2"/>
        <v>1613101.0518250002</v>
      </c>
      <c r="N19" s="27"/>
    </row>
    <row r="27" spans="1:14" x14ac:dyDescent="0.25">
      <c r="J27" s="27"/>
    </row>
    <row r="29" spans="1:14" x14ac:dyDescent="0.25">
      <c r="J29" s="27"/>
    </row>
  </sheetData>
  <mergeCells count="1">
    <mergeCell ref="B5:J5"/>
  </mergeCells>
  <phoneticPr fontId="0" type="noConversion"/>
  <pageMargins left="0.74803149606299213" right="0.74803149606299213" top="0.98425196850393704" bottom="0.98425196850393704" header="0" footer="0"/>
  <pageSetup paperSize="14" orientation="landscape" r:id="rId1"/>
  <headerFooter alignWithMargins="0"/>
  <ignoredErrors>
    <ignoredError sqref="H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I37"/>
  <sheetViews>
    <sheetView zoomScale="136" zoomScaleNormal="136" workbookViewId="0">
      <selection activeCell="J20" sqref="J20"/>
    </sheetView>
  </sheetViews>
  <sheetFormatPr baseColWidth="10" defaultColWidth="11.42578125" defaultRowHeight="13.5" x14ac:dyDescent="0.25"/>
  <cols>
    <col min="1" max="1" width="6.85546875" style="8" customWidth="1"/>
    <col min="2" max="2" width="30.85546875" style="8" customWidth="1"/>
    <col min="3" max="3" width="12.7109375" style="8" customWidth="1"/>
    <col min="4" max="4" width="12" style="8" customWidth="1"/>
    <col min="5" max="5" width="12.42578125" style="8" customWidth="1"/>
    <col min="6" max="6" width="12.85546875" style="8" customWidth="1"/>
    <col min="7" max="7" width="11.85546875" style="8" customWidth="1"/>
    <col min="8" max="8" width="11.5703125" style="8" customWidth="1"/>
    <col min="9" max="16384" width="11.42578125" style="8"/>
  </cols>
  <sheetData>
    <row r="1" spans="2:9" ht="14.25" customHeight="1" x14ac:dyDescent="0.25">
      <c r="B1" s="6"/>
    </row>
    <row r="2" spans="2:9" x14ac:dyDescent="0.25">
      <c r="B2" s="2"/>
    </row>
    <row r="3" spans="2:9" x14ac:dyDescent="0.25">
      <c r="B3" s="1" t="s">
        <v>152</v>
      </c>
    </row>
    <row r="4" spans="2:9" x14ac:dyDescent="0.25">
      <c r="B4" s="1"/>
    </row>
    <row r="5" spans="2:9" x14ac:dyDescent="0.25">
      <c r="B5" s="6" t="s">
        <v>272</v>
      </c>
    </row>
    <row r="6" spans="2:9" x14ac:dyDescent="0.25">
      <c r="B6" s="2"/>
    </row>
    <row r="7" spans="2:9" x14ac:dyDescent="0.25">
      <c r="B7" s="132" t="s">
        <v>78</v>
      </c>
      <c r="C7" s="133" t="s">
        <v>85</v>
      </c>
      <c r="D7" s="134"/>
      <c r="E7" s="135" t="s">
        <v>160</v>
      </c>
      <c r="F7" s="136"/>
      <c r="G7" s="77" t="s">
        <v>15</v>
      </c>
      <c r="H7" s="136"/>
    </row>
    <row r="8" spans="2:9" x14ac:dyDescent="0.25">
      <c r="B8" s="137" t="s">
        <v>80</v>
      </c>
      <c r="C8" s="138"/>
      <c r="D8" s="139"/>
      <c r="E8" s="140" t="s">
        <v>159</v>
      </c>
      <c r="F8" s="141"/>
      <c r="G8" s="142"/>
      <c r="H8" s="143"/>
    </row>
    <row r="9" spans="2:9" x14ac:dyDescent="0.25">
      <c r="B9" s="144"/>
      <c r="C9" s="78" t="s">
        <v>149</v>
      </c>
      <c r="D9" s="78" t="s">
        <v>150</v>
      </c>
      <c r="E9" s="78" t="s">
        <v>149</v>
      </c>
      <c r="F9" s="78" t="s">
        <v>150</v>
      </c>
      <c r="G9" s="78" t="s">
        <v>149</v>
      </c>
      <c r="H9" s="78" t="s">
        <v>150</v>
      </c>
    </row>
    <row r="10" spans="2:9" x14ac:dyDescent="0.25">
      <c r="B10" s="71"/>
      <c r="C10" s="10"/>
      <c r="D10" s="10"/>
      <c r="E10" s="500"/>
      <c r="F10" s="500"/>
      <c r="G10" s="10"/>
      <c r="H10" s="10"/>
      <c r="I10" s="12"/>
    </row>
    <row r="11" spans="2:9" x14ac:dyDescent="0.25">
      <c r="B11" s="44" t="s">
        <v>23</v>
      </c>
      <c r="C11" s="597"/>
      <c r="D11" s="502"/>
      <c r="E11" s="500"/>
      <c r="F11" s="500"/>
      <c r="G11" s="500">
        <f>+C11+E11</f>
        <v>0</v>
      </c>
      <c r="H11" s="500">
        <f>+D11+F11</f>
        <v>0</v>
      </c>
      <c r="I11" s="12"/>
    </row>
    <row r="12" spans="2:9" x14ac:dyDescent="0.25">
      <c r="B12" s="44" t="s">
        <v>147</v>
      </c>
      <c r="C12" s="598"/>
      <c r="D12" s="599"/>
      <c r="E12" s="500"/>
      <c r="F12" s="600"/>
      <c r="G12" s="500">
        <f t="shared" ref="G12" si="0">+C12+E12</f>
        <v>0</v>
      </c>
      <c r="H12" s="500">
        <f t="shared" ref="H12:H14" si="1">+D12+F12</f>
        <v>0</v>
      </c>
      <c r="I12" s="12"/>
    </row>
    <row r="13" spans="2:9" x14ac:dyDescent="0.25">
      <c r="B13" s="175" t="s">
        <v>24</v>
      </c>
      <c r="C13" s="502"/>
      <c r="D13" s="502"/>
      <c r="E13" s="500"/>
      <c r="F13" s="500"/>
      <c r="G13" s="500">
        <f>+C13+E13</f>
        <v>0</v>
      </c>
      <c r="H13" s="500">
        <f t="shared" si="1"/>
        <v>0</v>
      </c>
      <c r="I13" s="12"/>
    </row>
    <row r="14" spans="2:9" x14ac:dyDescent="0.25">
      <c r="B14" s="44" t="s">
        <v>25</v>
      </c>
      <c r="C14" s="502"/>
      <c r="D14" s="502"/>
      <c r="E14" s="500"/>
      <c r="F14" s="500"/>
      <c r="G14" s="500">
        <f>+C14+E14</f>
        <v>0</v>
      </c>
      <c r="H14" s="500">
        <f t="shared" si="1"/>
        <v>0</v>
      </c>
      <c r="I14" s="12"/>
    </row>
    <row r="15" spans="2:9" x14ac:dyDescent="0.25">
      <c r="B15" s="175"/>
      <c r="C15" s="502"/>
      <c r="D15" s="502"/>
      <c r="E15" s="500"/>
      <c r="F15" s="500"/>
      <c r="G15" s="500"/>
      <c r="H15" s="500"/>
      <c r="I15" s="12"/>
    </row>
    <row r="16" spans="2:9" x14ac:dyDescent="0.25">
      <c r="B16" s="175" t="s">
        <v>26</v>
      </c>
      <c r="C16" s="502"/>
      <c r="D16" s="502"/>
      <c r="E16" s="500"/>
      <c r="F16" s="500"/>
      <c r="G16" s="500">
        <f t="shared" ref="G16:G17" si="2">+C16+E16</f>
        <v>0</v>
      </c>
      <c r="H16" s="500">
        <f t="shared" ref="H16:H17" si="3">+D16+F16</f>
        <v>0</v>
      </c>
      <c r="I16" s="12"/>
    </row>
    <row r="17" spans="2:9" x14ac:dyDescent="0.25">
      <c r="B17" s="175" t="s">
        <v>148</v>
      </c>
      <c r="C17" s="601"/>
      <c r="D17" s="502"/>
      <c r="E17" s="500"/>
      <c r="F17" s="500"/>
      <c r="G17" s="500">
        <f t="shared" si="2"/>
        <v>0</v>
      </c>
      <c r="H17" s="500">
        <f t="shared" si="3"/>
        <v>0</v>
      </c>
      <c r="I17" s="12"/>
    </row>
    <row r="18" spans="2:9" x14ac:dyDescent="0.25">
      <c r="B18" s="71"/>
      <c r="C18" s="148"/>
      <c r="D18" s="148"/>
      <c r="E18" s="500"/>
      <c r="F18" s="500"/>
      <c r="G18" s="10"/>
      <c r="H18" s="10"/>
      <c r="I18" s="12"/>
    </row>
    <row r="19" spans="2:9" x14ac:dyDescent="0.25">
      <c r="B19" s="7" t="s">
        <v>151</v>
      </c>
      <c r="C19" s="145">
        <f t="shared" ref="C19:H19" si="4">SUM(C11:C17)</f>
        <v>0</v>
      </c>
      <c r="D19" s="145">
        <f>SUM(D11:D17)</f>
        <v>0</v>
      </c>
      <c r="E19" s="145">
        <f t="shared" si="4"/>
        <v>0</v>
      </c>
      <c r="F19" s="145">
        <f t="shared" si="4"/>
        <v>0</v>
      </c>
      <c r="G19" s="145">
        <f t="shared" si="4"/>
        <v>0</v>
      </c>
      <c r="H19" s="145">
        <f t="shared" si="4"/>
        <v>0</v>
      </c>
      <c r="I19" s="12"/>
    </row>
    <row r="20" spans="2:9" x14ac:dyDescent="0.25">
      <c r="B20" s="190" t="s">
        <v>302</v>
      </c>
      <c r="C20" s="12"/>
      <c r="D20" s="12"/>
      <c r="E20" s="12"/>
      <c r="F20" s="12"/>
      <c r="G20" s="12"/>
      <c r="H20" s="12"/>
      <c r="I20" s="12"/>
    </row>
    <row r="21" spans="2:9" x14ac:dyDescent="0.25">
      <c r="C21" s="12"/>
      <c r="D21" s="12"/>
      <c r="E21" s="12"/>
      <c r="F21" s="12"/>
      <c r="G21" s="12"/>
      <c r="H21" s="12"/>
      <c r="I21" s="12"/>
    </row>
    <row r="22" spans="2:9" x14ac:dyDescent="0.25">
      <c r="B22" s="6" t="s">
        <v>273</v>
      </c>
    </row>
    <row r="23" spans="2:9" x14ac:dyDescent="0.25">
      <c r="B23" s="1"/>
    </row>
    <row r="24" spans="2:9" x14ac:dyDescent="0.25">
      <c r="B24" s="132" t="s">
        <v>78</v>
      </c>
      <c r="C24" s="133" t="s">
        <v>85</v>
      </c>
      <c r="D24" s="134"/>
      <c r="E24" s="135" t="s">
        <v>160</v>
      </c>
      <c r="F24" s="136"/>
      <c r="G24" s="77" t="s">
        <v>15</v>
      </c>
      <c r="H24" s="136"/>
    </row>
    <row r="25" spans="2:9" x14ac:dyDescent="0.25">
      <c r="B25" s="137" t="s">
        <v>80</v>
      </c>
      <c r="C25" s="138"/>
      <c r="D25" s="139"/>
      <c r="E25" s="140" t="s">
        <v>159</v>
      </c>
      <c r="F25" s="146"/>
      <c r="G25" s="142"/>
      <c r="H25" s="143"/>
    </row>
    <row r="26" spans="2:9" x14ac:dyDescent="0.25">
      <c r="B26" s="147"/>
      <c r="C26" s="70" t="s">
        <v>149</v>
      </c>
      <c r="D26" s="70" t="s">
        <v>150</v>
      </c>
      <c r="E26" s="70" t="s">
        <v>149</v>
      </c>
      <c r="F26" s="70" t="s">
        <v>150</v>
      </c>
      <c r="G26" s="70" t="s">
        <v>149</v>
      </c>
      <c r="H26" s="70" t="s">
        <v>150</v>
      </c>
    </row>
    <row r="27" spans="2:9" x14ac:dyDescent="0.25">
      <c r="B27" s="119" t="s">
        <v>157</v>
      </c>
      <c r="C27" s="148"/>
      <c r="D27" s="148"/>
      <c r="E27" s="148"/>
      <c r="F27" s="148"/>
      <c r="G27" s="148"/>
      <c r="H27" s="148"/>
      <c r="I27" s="12"/>
    </row>
    <row r="28" spans="2:9" x14ac:dyDescent="0.25">
      <c r="B28" s="119" t="s">
        <v>158</v>
      </c>
      <c r="C28" s="148"/>
      <c r="D28" s="148"/>
      <c r="E28" s="148"/>
      <c r="F28" s="148"/>
      <c r="G28" s="148"/>
      <c r="H28" s="148"/>
      <c r="I28" s="12"/>
    </row>
    <row r="29" spans="2:9" x14ac:dyDescent="0.25">
      <c r="B29" s="106"/>
      <c r="C29" s="149"/>
      <c r="D29" s="149"/>
      <c r="E29" s="150"/>
      <c r="F29" s="150"/>
      <c r="G29" s="150"/>
      <c r="H29" s="151"/>
      <c r="I29" s="12"/>
    </row>
    <row r="30" spans="2:9" x14ac:dyDescent="0.25">
      <c r="B30" s="7" t="s">
        <v>151</v>
      </c>
      <c r="C30" s="145">
        <f>SUM(C27:C29)</f>
        <v>0</v>
      </c>
      <c r="D30" s="145">
        <v>0</v>
      </c>
      <c r="E30" s="145">
        <f>SUM(E27:E28)</f>
        <v>0</v>
      </c>
      <c r="F30" s="145">
        <v>0</v>
      </c>
      <c r="G30" s="145">
        <f>+C30+E30</f>
        <v>0</v>
      </c>
      <c r="H30" s="151">
        <v>0</v>
      </c>
      <c r="I30" s="12"/>
    </row>
    <row r="31" spans="2:9" x14ac:dyDescent="0.25">
      <c r="B31" s="190" t="s">
        <v>302</v>
      </c>
      <c r="C31" s="12"/>
      <c r="D31" s="12"/>
      <c r="E31" s="12"/>
      <c r="F31" s="12"/>
      <c r="G31" s="12"/>
      <c r="H31" s="12"/>
      <c r="I31" s="12"/>
    </row>
    <row r="37" spans="7:7" x14ac:dyDescent="0.25">
      <c r="G37" s="19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D534-2977-4D61-A751-E452A8943B11}">
  <sheetPr codeName="Hoja6"/>
  <dimension ref="A1:R113"/>
  <sheetViews>
    <sheetView zoomScaleNormal="100" workbookViewId="0">
      <selection activeCell="E36" sqref="E36"/>
    </sheetView>
  </sheetViews>
  <sheetFormatPr baseColWidth="10" defaultRowHeight="12.75" x14ac:dyDescent="0.2"/>
  <cols>
    <col min="1" max="1" width="38.5703125" customWidth="1"/>
    <col min="10" max="10" width="13.7109375" customWidth="1"/>
    <col min="12" max="12" width="13" customWidth="1"/>
    <col min="14" max="14" width="13.85546875" customWidth="1"/>
    <col min="18" max="18" width="12.5703125" bestFit="1" customWidth="1"/>
  </cols>
  <sheetData>
    <row r="1" spans="1:14" s="8" customFormat="1" ht="13.5" x14ac:dyDescent="0.25">
      <c r="A1" s="1" t="s">
        <v>171</v>
      </c>
    </row>
    <row r="2" spans="1:14" s="8" customFormat="1" ht="13.5" x14ac:dyDescent="0.25"/>
    <row r="3" spans="1:14" s="8" customFormat="1" ht="14.25" thickBot="1" x14ac:dyDescent="0.3">
      <c r="A3" s="131" t="s">
        <v>527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83" customFormat="1" ht="14.25" thickBot="1" x14ac:dyDescent="0.3">
      <c r="A4" s="449" t="s">
        <v>371</v>
      </c>
      <c r="B4" s="544" t="s">
        <v>40</v>
      </c>
      <c r="C4" s="448" t="s">
        <v>41</v>
      </c>
      <c r="D4" s="448" t="s">
        <v>42</v>
      </c>
      <c r="E4" s="448" t="s">
        <v>43</v>
      </c>
      <c r="F4" s="448" t="s">
        <v>44</v>
      </c>
      <c r="G4" s="448" t="s">
        <v>45</v>
      </c>
      <c r="H4" s="448" t="s">
        <v>46</v>
      </c>
      <c r="I4" s="448" t="s">
        <v>47</v>
      </c>
      <c r="J4" s="448" t="s">
        <v>48</v>
      </c>
      <c r="K4" s="448" t="s">
        <v>49</v>
      </c>
      <c r="L4" s="448" t="s">
        <v>50</v>
      </c>
      <c r="M4" s="448" t="s">
        <v>51</v>
      </c>
      <c r="N4" s="551" t="s">
        <v>332</v>
      </c>
    </row>
    <row r="5" spans="1:14" ht="14.25" thickBot="1" x14ac:dyDescent="0.3">
      <c r="A5" s="345" t="s">
        <v>23</v>
      </c>
      <c r="B5" s="350">
        <f t="shared" ref="B5:N5" si="0">SUM(B6:B10)</f>
        <v>16429.330000000002</v>
      </c>
      <c r="C5" s="548">
        <f t="shared" si="0"/>
        <v>12925.932000000001</v>
      </c>
      <c r="D5" s="548">
        <f t="shared" si="0"/>
        <v>13937.272999999999</v>
      </c>
      <c r="E5" s="548">
        <f t="shared" si="0"/>
        <v>6072.46</v>
      </c>
      <c r="F5" s="548">
        <f t="shared" si="0"/>
        <v>10477.891</v>
      </c>
      <c r="G5" s="548">
        <f t="shared" si="0"/>
        <v>15439.710999999999</v>
      </c>
      <c r="H5" s="548">
        <f t="shared" si="0"/>
        <v>17644.128000000001</v>
      </c>
      <c r="I5" s="548">
        <f t="shared" si="0"/>
        <v>15157.638999999999</v>
      </c>
      <c r="J5" s="548">
        <f t="shared" si="0"/>
        <v>16456.483</v>
      </c>
      <c r="K5" s="548">
        <f t="shared" si="0"/>
        <v>14866.887999999999</v>
      </c>
      <c r="L5" s="548">
        <f t="shared" si="0"/>
        <v>13005.307000000001</v>
      </c>
      <c r="M5" s="548">
        <f t="shared" si="0"/>
        <v>20025.973000000002</v>
      </c>
      <c r="N5" s="549">
        <f t="shared" si="0"/>
        <v>172439.01500000001</v>
      </c>
    </row>
    <row r="6" spans="1:14" ht="14.25" x14ac:dyDescent="0.3">
      <c r="A6" s="347" t="s">
        <v>333</v>
      </c>
      <c r="B6" s="446">
        <v>215.822</v>
      </c>
      <c r="C6" s="447">
        <v>0</v>
      </c>
      <c r="D6" s="447">
        <v>13.609999999999985</v>
      </c>
      <c r="E6" s="447">
        <v>0</v>
      </c>
      <c r="F6" s="447">
        <v>0</v>
      </c>
      <c r="G6" s="447">
        <v>0</v>
      </c>
      <c r="H6" s="447">
        <v>0</v>
      </c>
      <c r="I6" s="447">
        <v>0</v>
      </c>
      <c r="J6" s="447">
        <v>0</v>
      </c>
      <c r="K6" s="447">
        <v>0</v>
      </c>
      <c r="L6" s="447"/>
      <c r="M6" s="447"/>
      <c r="N6" s="552">
        <f>SUM(B6:M6)</f>
        <v>229.43199999999999</v>
      </c>
    </row>
    <row r="7" spans="1:14" ht="14.25" x14ac:dyDescent="0.3">
      <c r="A7" s="373" t="s">
        <v>372</v>
      </c>
      <c r="B7" s="541">
        <v>6940.607</v>
      </c>
      <c r="C7" s="474">
        <v>6123</v>
      </c>
      <c r="D7" s="474">
        <v>7004.71</v>
      </c>
      <c r="E7" s="474">
        <v>1761.41</v>
      </c>
      <c r="F7" s="474">
        <v>4017.4940000000001</v>
      </c>
      <c r="G7" s="474">
        <v>7015.98</v>
      </c>
      <c r="H7" s="474">
        <v>7925.9139999999998</v>
      </c>
      <c r="I7" s="474">
        <v>5541.0159999999996</v>
      </c>
      <c r="J7" s="474">
        <v>7568.3469999999998</v>
      </c>
      <c r="K7" s="474">
        <v>6816.902</v>
      </c>
      <c r="L7" s="474">
        <v>5069.4070000000011</v>
      </c>
      <c r="M7" s="474">
        <v>9215.43</v>
      </c>
      <c r="N7" s="550">
        <f t="shared" ref="N7:N10" si="1">SUM(B7:M7)</f>
        <v>75000.217000000004</v>
      </c>
    </row>
    <row r="8" spans="1:14" ht="14.25" x14ac:dyDescent="0.3">
      <c r="A8" s="373" t="s">
        <v>377</v>
      </c>
      <c r="B8" s="541"/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550">
        <f t="shared" si="1"/>
        <v>0</v>
      </c>
    </row>
    <row r="9" spans="1:14" ht="14.25" x14ac:dyDescent="0.3">
      <c r="A9" s="373" t="s">
        <v>334</v>
      </c>
      <c r="B9" s="541">
        <v>9272.9009999999998</v>
      </c>
      <c r="C9" s="474">
        <v>6802.9319999999998</v>
      </c>
      <c r="D9" s="474">
        <v>6918.9529999999995</v>
      </c>
      <c r="E9" s="474">
        <v>4311.05</v>
      </c>
      <c r="F9" s="474">
        <v>6460.3969999999999</v>
      </c>
      <c r="G9" s="474">
        <v>8423.7309999999998</v>
      </c>
      <c r="H9" s="474">
        <v>9718.2139999999999</v>
      </c>
      <c r="I9" s="474">
        <v>9616.6229999999996</v>
      </c>
      <c r="J9" s="474">
        <v>8888.1360000000004</v>
      </c>
      <c r="K9" s="474">
        <v>8049.9859999999999</v>
      </c>
      <c r="L9" s="474">
        <v>7935.9000000000005</v>
      </c>
      <c r="M9" s="474">
        <v>10810.543000000001</v>
      </c>
      <c r="N9" s="550">
        <f t="shared" si="1"/>
        <v>97209.366000000009</v>
      </c>
    </row>
    <row r="10" spans="1:14" ht="15" thickBot="1" x14ac:dyDescent="0.35">
      <c r="A10" s="438" t="s">
        <v>335</v>
      </c>
      <c r="B10" s="542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53">
        <f t="shared" si="1"/>
        <v>0</v>
      </c>
    </row>
    <row r="11" spans="1:14" ht="14.25" thickBot="1" x14ac:dyDescent="0.3">
      <c r="A11" s="345" t="s">
        <v>336</v>
      </c>
      <c r="B11" s="350">
        <f>SUM(B12:B28)</f>
        <v>215665.72899999999</v>
      </c>
      <c r="C11" s="548">
        <f t="shared" ref="C11:N11" si="2">SUM(C12:C28)</f>
        <v>185112.86600000001</v>
      </c>
      <c r="D11" s="548">
        <f t="shared" si="2"/>
        <v>177310.02499999999</v>
      </c>
      <c r="E11" s="548">
        <f t="shared" si="2"/>
        <v>186546.01200000002</v>
      </c>
      <c r="F11" s="548">
        <f t="shared" si="2"/>
        <v>186009.791</v>
      </c>
      <c r="G11" s="548">
        <f t="shared" si="2"/>
        <v>205639.068</v>
      </c>
      <c r="H11" s="548">
        <f t="shared" si="2"/>
        <v>245605.90100000001</v>
      </c>
      <c r="I11" s="548">
        <f t="shared" si="2"/>
        <v>219468.23199999999</v>
      </c>
      <c r="J11" s="548">
        <f t="shared" si="2"/>
        <v>229330.72599999997</v>
      </c>
      <c r="K11" s="548">
        <f t="shared" si="2"/>
        <v>201748.77100000001</v>
      </c>
      <c r="L11" s="548">
        <f t="shared" si="2"/>
        <v>224697.49100000001</v>
      </c>
      <c r="M11" s="548">
        <f t="shared" si="2"/>
        <v>230588.13399999999</v>
      </c>
      <c r="N11" s="549">
        <f t="shared" si="2"/>
        <v>2507722.7459999998</v>
      </c>
    </row>
    <row r="12" spans="1:14" ht="14.25" x14ac:dyDescent="0.3">
      <c r="A12" s="347" t="s">
        <v>386</v>
      </c>
      <c r="B12" s="446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552">
        <f t="shared" ref="N12:N28" si="3">SUM(B12:M12)</f>
        <v>0</v>
      </c>
    </row>
    <row r="13" spans="1:14" ht="14.25" x14ac:dyDescent="0.3">
      <c r="A13" s="373" t="s">
        <v>337</v>
      </c>
      <c r="B13" s="541">
        <v>0</v>
      </c>
      <c r="C13" s="474">
        <v>0</v>
      </c>
      <c r="D13" s="474">
        <v>0</v>
      </c>
      <c r="E13" s="474">
        <v>0</v>
      </c>
      <c r="F13" s="474">
        <v>0</v>
      </c>
      <c r="G13" s="474">
        <v>0</v>
      </c>
      <c r="H13" s="474">
        <v>0</v>
      </c>
      <c r="I13" s="474">
        <v>0</v>
      </c>
      <c r="J13" s="474">
        <v>0</v>
      </c>
      <c r="K13" s="474">
        <v>0</v>
      </c>
      <c r="L13" s="474">
        <v>3618.9280000000008</v>
      </c>
      <c r="M13" s="474">
        <v>0</v>
      </c>
      <c r="N13" s="550">
        <f t="shared" si="3"/>
        <v>3618.9280000000008</v>
      </c>
    </row>
    <row r="14" spans="1:14" ht="14.25" x14ac:dyDescent="0.3">
      <c r="A14" s="373" t="s">
        <v>338</v>
      </c>
      <c r="B14" s="541"/>
      <c r="C14" s="474"/>
      <c r="D14" s="474"/>
      <c r="E14" s="474"/>
      <c r="F14" s="474"/>
      <c r="G14" s="474"/>
      <c r="H14" s="474"/>
      <c r="I14" s="474"/>
      <c r="J14" s="474"/>
      <c r="K14" s="474"/>
      <c r="L14" s="474"/>
      <c r="M14" s="474"/>
      <c r="N14" s="550">
        <f t="shared" si="3"/>
        <v>0</v>
      </c>
    </row>
    <row r="15" spans="1:14" ht="14.25" x14ac:dyDescent="0.3">
      <c r="A15" s="373" t="s">
        <v>339</v>
      </c>
      <c r="B15" s="541"/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550">
        <f t="shared" si="3"/>
        <v>0</v>
      </c>
    </row>
    <row r="16" spans="1:14" ht="14.25" x14ac:dyDescent="0.3">
      <c r="A16" s="373" t="s">
        <v>340</v>
      </c>
      <c r="B16" s="541"/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550">
        <f t="shared" si="3"/>
        <v>0</v>
      </c>
    </row>
    <row r="17" spans="1:14" ht="14.25" x14ac:dyDescent="0.3">
      <c r="A17" s="373" t="s">
        <v>341</v>
      </c>
      <c r="B17" s="541"/>
      <c r="C17" s="474"/>
      <c r="D17" s="474"/>
      <c r="E17" s="474"/>
      <c r="F17" s="474"/>
      <c r="G17" s="474"/>
      <c r="H17" s="474"/>
      <c r="I17" s="474"/>
      <c r="J17" s="474"/>
      <c r="K17" s="474"/>
      <c r="L17" s="474"/>
      <c r="M17" s="474"/>
      <c r="N17" s="550">
        <f t="shared" si="3"/>
        <v>0</v>
      </c>
    </row>
    <row r="18" spans="1:14" ht="14.25" x14ac:dyDescent="0.3">
      <c r="A18" s="373" t="s">
        <v>430</v>
      </c>
      <c r="B18" s="541">
        <v>76359.149000000005</v>
      </c>
      <c r="C18" s="474">
        <v>77227.327999999994</v>
      </c>
      <c r="D18" s="474">
        <v>68814.694000000003</v>
      </c>
      <c r="E18" s="474">
        <v>78168.947000000015</v>
      </c>
      <c r="F18" s="474">
        <v>80634.242999999988</v>
      </c>
      <c r="G18" s="474">
        <v>71156.255000000005</v>
      </c>
      <c r="H18" s="474">
        <v>76605.06</v>
      </c>
      <c r="I18" s="474">
        <v>79605.266999999993</v>
      </c>
      <c r="J18" s="474">
        <v>78937.201000000001</v>
      </c>
      <c r="K18" s="474">
        <v>46615.544999999998</v>
      </c>
      <c r="L18" s="474">
        <v>74507.021999999997</v>
      </c>
      <c r="M18" s="474">
        <v>84237.236000000004</v>
      </c>
      <c r="N18" s="550">
        <f t="shared" si="3"/>
        <v>892867.94700000004</v>
      </c>
    </row>
    <row r="19" spans="1:14" ht="14.25" x14ac:dyDescent="0.3">
      <c r="A19" s="373" t="s">
        <v>431</v>
      </c>
      <c r="B19" s="541">
        <v>34449.243999999999</v>
      </c>
      <c r="C19" s="474">
        <v>35028.370000000003</v>
      </c>
      <c r="D19" s="474">
        <v>48155.137000000002</v>
      </c>
      <c r="E19" s="474">
        <v>33152.627999999997</v>
      </c>
      <c r="F19" s="474">
        <v>51022.864000000001</v>
      </c>
      <c r="G19" s="474">
        <v>38812.457999999999</v>
      </c>
      <c r="H19" s="474">
        <v>43000.376999999993</v>
      </c>
      <c r="I19" s="474">
        <v>49121.229999999996</v>
      </c>
      <c r="J19" s="474">
        <v>41292.892</v>
      </c>
      <c r="K19" s="474">
        <v>34329.696000000004</v>
      </c>
      <c r="L19" s="474">
        <v>42293.34</v>
      </c>
      <c r="M19" s="474">
        <v>43593.331999999995</v>
      </c>
      <c r="N19" s="550">
        <f t="shared" si="3"/>
        <v>494251.56799999991</v>
      </c>
    </row>
    <row r="20" spans="1:14" ht="14.25" x14ac:dyDescent="0.3">
      <c r="A20" s="373" t="s">
        <v>432</v>
      </c>
      <c r="B20" s="541">
        <v>82679.595000000001</v>
      </c>
      <c r="C20" s="474">
        <v>59086.222000000009</v>
      </c>
      <c r="D20" s="474">
        <v>40584.092999999993</v>
      </c>
      <c r="E20" s="474">
        <v>61131.137000000002</v>
      </c>
      <c r="F20" s="474">
        <v>41805.670000000027</v>
      </c>
      <c r="G20" s="474">
        <v>74941.562999999995</v>
      </c>
      <c r="H20" s="474">
        <v>98530.751000000004</v>
      </c>
      <c r="I20" s="474">
        <v>74383.879000000001</v>
      </c>
      <c r="J20" s="474">
        <v>80279.099000000002</v>
      </c>
      <c r="K20" s="474">
        <v>97176.676000000007</v>
      </c>
      <c r="L20" s="474">
        <v>0</v>
      </c>
      <c r="M20" s="474">
        <v>0</v>
      </c>
      <c r="N20" s="550">
        <f t="shared" si="3"/>
        <v>710598.68500000006</v>
      </c>
    </row>
    <row r="21" spans="1:14" ht="14.25" x14ac:dyDescent="0.3">
      <c r="A21" s="373" t="s">
        <v>433</v>
      </c>
      <c r="B21" s="541">
        <v>21923.517</v>
      </c>
      <c r="C21" s="474">
        <v>13770.946</v>
      </c>
      <c r="D21" s="474">
        <v>15972.327000000001</v>
      </c>
      <c r="E21" s="474">
        <v>9408.6219999999994</v>
      </c>
      <c r="F21" s="474">
        <v>8743.3880000000008</v>
      </c>
      <c r="G21" s="474">
        <v>20728.791999999998</v>
      </c>
      <c r="H21" s="474">
        <v>26595.434000000001</v>
      </c>
      <c r="I21" s="474">
        <v>16280.994000000001</v>
      </c>
      <c r="J21" s="474">
        <v>26733.236999999994</v>
      </c>
      <c r="K21" s="474">
        <v>19428.510999999999</v>
      </c>
      <c r="L21" s="474">
        <v>0</v>
      </c>
      <c r="M21" s="474">
        <v>0</v>
      </c>
      <c r="N21" s="550">
        <f t="shared" si="3"/>
        <v>179585.76800000001</v>
      </c>
    </row>
    <row r="22" spans="1:14" ht="14.25" x14ac:dyDescent="0.3">
      <c r="A22" s="373" t="s">
        <v>455</v>
      </c>
      <c r="B22" s="541">
        <v>0</v>
      </c>
      <c r="C22" s="474">
        <v>0</v>
      </c>
      <c r="D22" s="474">
        <v>0</v>
      </c>
      <c r="E22" s="474">
        <v>0</v>
      </c>
      <c r="F22" s="474">
        <v>0</v>
      </c>
      <c r="G22" s="474">
        <v>0</v>
      </c>
      <c r="H22" s="474">
        <v>0</v>
      </c>
      <c r="I22" s="474">
        <v>0</v>
      </c>
      <c r="J22" s="474">
        <v>0</v>
      </c>
      <c r="K22" s="474">
        <v>0</v>
      </c>
      <c r="L22" s="474">
        <v>72947.792000000001</v>
      </c>
      <c r="M22" s="474">
        <v>89390.170000000013</v>
      </c>
      <c r="N22" s="550">
        <f t="shared" si="3"/>
        <v>162337.962</v>
      </c>
    </row>
    <row r="23" spans="1:14" ht="14.25" x14ac:dyDescent="0.3">
      <c r="A23" s="373" t="s">
        <v>456</v>
      </c>
      <c r="B23" s="541">
        <v>0</v>
      </c>
      <c r="C23" s="474">
        <v>0</v>
      </c>
      <c r="D23" s="474">
        <v>0</v>
      </c>
      <c r="E23" s="474">
        <v>0</v>
      </c>
      <c r="F23" s="474">
        <v>0</v>
      </c>
      <c r="G23" s="474">
        <v>0</v>
      </c>
      <c r="H23" s="474">
        <v>0</v>
      </c>
      <c r="I23" s="474">
        <v>0</v>
      </c>
      <c r="J23" s="474">
        <v>0</v>
      </c>
      <c r="K23" s="474">
        <v>0</v>
      </c>
      <c r="L23" s="474">
        <v>29207.325000000001</v>
      </c>
      <c r="M23" s="474">
        <v>12955.739999999998</v>
      </c>
      <c r="N23" s="550">
        <f t="shared" si="3"/>
        <v>42163.065000000002</v>
      </c>
    </row>
    <row r="24" spans="1:14" ht="14.25" x14ac:dyDescent="0.3">
      <c r="A24" s="373" t="s">
        <v>452</v>
      </c>
      <c r="B24" s="541"/>
      <c r="C24" s="474"/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550">
        <f t="shared" si="3"/>
        <v>0</v>
      </c>
    </row>
    <row r="25" spans="1:14" ht="14.25" x14ac:dyDescent="0.3">
      <c r="A25" s="373" t="s">
        <v>434</v>
      </c>
      <c r="B25" s="541"/>
      <c r="C25" s="474"/>
      <c r="D25" s="474"/>
      <c r="E25" s="474"/>
      <c r="F25" s="474"/>
      <c r="G25" s="474"/>
      <c r="H25" s="474"/>
      <c r="I25" s="474"/>
      <c r="J25" s="474"/>
      <c r="K25" s="474"/>
      <c r="L25" s="474"/>
      <c r="M25" s="474"/>
      <c r="N25" s="550">
        <f t="shared" si="3"/>
        <v>0</v>
      </c>
    </row>
    <row r="26" spans="1:14" ht="14.25" x14ac:dyDescent="0.3">
      <c r="A26" s="373" t="s">
        <v>461</v>
      </c>
      <c r="B26" s="541"/>
      <c r="C26" s="474"/>
      <c r="D26" s="474"/>
      <c r="E26" s="474"/>
      <c r="F26" s="474"/>
      <c r="G26" s="474"/>
      <c r="H26" s="474"/>
      <c r="I26" s="474"/>
      <c r="J26" s="474"/>
      <c r="K26" s="474"/>
      <c r="L26" s="474"/>
      <c r="M26" s="474"/>
      <c r="N26" s="550">
        <f t="shared" si="3"/>
        <v>0</v>
      </c>
    </row>
    <row r="27" spans="1:14" ht="14.25" x14ac:dyDescent="0.3">
      <c r="A27" s="373" t="s">
        <v>462</v>
      </c>
      <c r="B27" s="541">
        <v>0</v>
      </c>
      <c r="C27" s="474">
        <v>0</v>
      </c>
      <c r="D27" s="474">
        <v>3783.7739999999958</v>
      </c>
      <c r="E27" s="474">
        <v>3972.7710000000006</v>
      </c>
      <c r="F27" s="474">
        <v>3803.6259999999984</v>
      </c>
      <c r="G27" s="474">
        <v>0</v>
      </c>
      <c r="H27" s="474">
        <v>250.13800000000015</v>
      </c>
      <c r="I27" s="474">
        <v>76.861999999999853</v>
      </c>
      <c r="J27" s="474">
        <v>970.42900000000009</v>
      </c>
      <c r="K27" s="474">
        <v>4108.4809999999998</v>
      </c>
      <c r="L27" s="474">
        <v>0</v>
      </c>
      <c r="M27" s="474">
        <v>0</v>
      </c>
      <c r="N27" s="550">
        <f t="shared" si="3"/>
        <v>16966.080999999995</v>
      </c>
    </row>
    <row r="28" spans="1:14" ht="15" thickBot="1" x14ac:dyDescent="0.35">
      <c r="A28" s="438" t="s">
        <v>463</v>
      </c>
      <c r="B28" s="542">
        <v>254.22399999999857</v>
      </c>
      <c r="C28" s="534">
        <v>0</v>
      </c>
      <c r="D28" s="534">
        <v>0</v>
      </c>
      <c r="E28" s="534">
        <v>711.90700000000015</v>
      </c>
      <c r="F28" s="534">
        <v>0</v>
      </c>
      <c r="G28" s="534">
        <v>0</v>
      </c>
      <c r="H28" s="534">
        <v>624.14100000000008</v>
      </c>
      <c r="I28" s="534">
        <v>0</v>
      </c>
      <c r="J28" s="534">
        <v>1117.8679999999993</v>
      </c>
      <c r="K28" s="534">
        <v>89.861999999999995</v>
      </c>
      <c r="L28" s="534">
        <v>2123.0839999999998</v>
      </c>
      <c r="M28" s="534">
        <v>411.65600000000069</v>
      </c>
      <c r="N28" s="553">
        <f t="shared" si="3"/>
        <v>5332.7419999999984</v>
      </c>
    </row>
    <row r="29" spans="1:14" s="8" customFormat="1" ht="14.25" thickBot="1" x14ac:dyDescent="0.3">
      <c r="A29" s="345" t="s">
        <v>24</v>
      </c>
      <c r="B29" s="350">
        <f t="shared" ref="B29:N29" si="4">SUM(B30:B33)</f>
        <v>60913.335999999996</v>
      </c>
      <c r="C29" s="548">
        <f t="shared" si="4"/>
        <v>52951.633000000002</v>
      </c>
      <c r="D29" s="548">
        <f t="shared" si="4"/>
        <v>48620.793000000005</v>
      </c>
      <c r="E29" s="548">
        <f t="shared" si="4"/>
        <v>24560.567999999999</v>
      </c>
      <c r="F29" s="548">
        <f t="shared" si="4"/>
        <v>32938.555</v>
      </c>
      <c r="G29" s="548">
        <f t="shared" si="4"/>
        <v>66375.491000000009</v>
      </c>
      <c r="H29" s="548">
        <f t="shared" si="4"/>
        <v>83977.562000000005</v>
      </c>
      <c r="I29" s="548">
        <f t="shared" si="4"/>
        <v>63196.210000000006</v>
      </c>
      <c r="J29" s="548">
        <f t="shared" si="4"/>
        <v>56125.904000000002</v>
      </c>
      <c r="K29" s="548">
        <f t="shared" si="4"/>
        <v>65589.346999999994</v>
      </c>
      <c r="L29" s="548">
        <f t="shared" si="4"/>
        <v>51939.023999999998</v>
      </c>
      <c r="M29" s="548">
        <f t="shared" si="4"/>
        <v>71585.342999999993</v>
      </c>
      <c r="N29" s="549">
        <f t="shared" si="4"/>
        <v>678773.76600000018</v>
      </c>
    </row>
    <row r="30" spans="1:14" s="8" customFormat="1" ht="14.25" x14ac:dyDescent="0.3">
      <c r="A30" s="347" t="s">
        <v>342</v>
      </c>
      <c r="B30" s="446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552">
        <f>SUM(B30:M30)</f>
        <v>0</v>
      </c>
    </row>
    <row r="31" spans="1:14" s="8" customFormat="1" ht="14.25" x14ac:dyDescent="0.3">
      <c r="A31" s="373" t="s">
        <v>343</v>
      </c>
      <c r="B31" s="541">
        <v>0</v>
      </c>
      <c r="C31" s="474">
        <v>0</v>
      </c>
      <c r="D31" s="474">
        <v>0</v>
      </c>
      <c r="E31" s="474">
        <v>0</v>
      </c>
      <c r="F31" s="474">
        <v>0</v>
      </c>
      <c r="G31" s="474">
        <v>0</v>
      </c>
      <c r="H31" s="474">
        <v>0</v>
      </c>
      <c r="I31" s="474">
        <v>0</v>
      </c>
      <c r="J31" s="474">
        <v>0</v>
      </c>
      <c r="K31" s="474">
        <v>0</v>
      </c>
      <c r="L31" s="474">
        <v>-8023.9080000000004</v>
      </c>
      <c r="M31" s="474">
        <v>1463.9129999999996</v>
      </c>
      <c r="N31" s="550">
        <f t="shared" ref="N31:N61" si="5">SUM(B31:M31)</f>
        <v>-6559.9950000000008</v>
      </c>
    </row>
    <row r="32" spans="1:14" s="8" customFormat="1" ht="14.25" x14ac:dyDescent="0.3">
      <c r="A32" s="373" t="s">
        <v>24</v>
      </c>
      <c r="B32" s="541">
        <v>1241.1779999999999</v>
      </c>
      <c r="C32" s="474">
        <v>1212.615</v>
      </c>
      <c r="D32" s="474">
        <v>17428.7</v>
      </c>
      <c r="E32" s="474">
        <v>7.5730000000000928</v>
      </c>
      <c r="F32" s="474">
        <v>9870.8309999999983</v>
      </c>
      <c r="G32" s="474">
        <v>18409.714</v>
      </c>
      <c r="H32" s="474">
        <v>19640.498</v>
      </c>
      <c r="I32" s="474">
        <v>4034.4250000000002</v>
      </c>
      <c r="J32" s="474">
        <v>4332.7860000000001</v>
      </c>
      <c r="K32" s="474">
        <v>2321.143</v>
      </c>
      <c r="L32" s="474"/>
      <c r="M32" s="474"/>
      <c r="N32" s="550">
        <f t="shared" si="5"/>
        <v>78499.463000000003</v>
      </c>
    </row>
    <row r="33" spans="1:14" s="8" customFormat="1" ht="15" thickBot="1" x14ac:dyDescent="0.35">
      <c r="A33" s="438" t="s">
        <v>25</v>
      </c>
      <c r="B33" s="542">
        <v>59672.157999999996</v>
      </c>
      <c r="C33" s="534">
        <v>51739.018000000004</v>
      </c>
      <c r="D33" s="534">
        <v>31192.093000000001</v>
      </c>
      <c r="E33" s="534">
        <v>24552.994999999999</v>
      </c>
      <c r="F33" s="534">
        <v>23067.724000000002</v>
      </c>
      <c r="G33" s="534">
        <v>47965.777000000002</v>
      </c>
      <c r="H33" s="534">
        <v>64337.063999999998</v>
      </c>
      <c r="I33" s="534">
        <v>59161.785000000003</v>
      </c>
      <c r="J33" s="534">
        <v>51793.118000000002</v>
      </c>
      <c r="K33" s="534">
        <v>63268.203999999998</v>
      </c>
      <c r="L33" s="534">
        <v>59962.932000000001</v>
      </c>
      <c r="M33" s="534">
        <v>70121.429999999993</v>
      </c>
      <c r="N33" s="553">
        <f t="shared" si="5"/>
        <v>606834.29800000018</v>
      </c>
    </row>
    <row r="34" spans="1:14" ht="14.25" thickBot="1" x14ac:dyDescent="0.3">
      <c r="A34" s="345" t="s">
        <v>344</v>
      </c>
      <c r="B34" s="350">
        <f>SUM(B35:B48)</f>
        <v>142609.109</v>
      </c>
      <c r="C34" s="548">
        <f t="shared" ref="C34:N34" si="6">SUM(C35:C48)</f>
        <v>116390.03000000001</v>
      </c>
      <c r="D34" s="548">
        <f t="shared" si="6"/>
        <v>112726.09</v>
      </c>
      <c r="E34" s="548">
        <f t="shared" si="6"/>
        <v>48377.483999999997</v>
      </c>
      <c r="F34" s="548">
        <f t="shared" si="6"/>
        <v>51434.675999999999</v>
      </c>
      <c r="G34" s="548">
        <f t="shared" si="6"/>
        <v>151387.595</v>
      </c>
      <c r="H34" s="548">
        <f t="shared" si="6"/>
        <v>185167.57800000001</v>
      </c>
      <c r="I34" s="548">
        <f t="shared" si="6"/>
        <v>145808.99</v>
      </c>
      <c r="J34" s="548">
        <f t="shared" si="6"/>
        <v>165095.59900000002</v>
      </c>
      <c r="K34" s="548">
        <f t="shared" si="6"/>
        <v>171018.568</v>
      </c>
      <c r="L34" s="548">
        <f t="shared" si="6"/>
        <v>170690.55499999999</v>
      </c>
      <c r="M34" s="548">
        <f t="shared" si="6"/>
        <v>180681.98</v>
      </c>
      <c r="N34" s="549">
        <f t="shared" si="6"/>
        <v>1641388.254</v>
      </c>
    </row>
    <row r="35" spans="1:14" ht="14.25" x14ac:dyDescent="0.3">
      <c r="A35" s="347" t="s">
        <v>373</v>
      </c>
      <c r="B35" s="446">
        <v>40.049999999999955</v>
      </c>
      <c r="C35" s="447">
        <v>49.746999999999957</v>
      </c>
      <c r="D35" s="447">
        <v>0</v>
      </c>
      <c r="E35" s="447">
        <v>0</v>
      </c>
      <c r="F35" s="447">
        <v>591.27800000000025</v>
      </c>
      <c r="G35" s="447">
        <v>0</v>
      </c>
      <c r="H35" s="447">
        <v>0</v>
      </c>
      <c r="I35" s="447">
        <v>95.675999999999476</v>
      </c>
      <c r="J35" s="447">
        <v>0</v>
      </c>
      <c r="K35" s="447">
        <v>3079.4960000000001</v>
      </c>
      <c r="L35" s="447">
        <v>0</v>
      </c>
      <c r="M35" s="447">
        <v>0</v>
      </c>
      <c r="N35" s="552">
        <f t="shared" si="5"/>
        <v>3856.2469999999998</v>
      </c>
    </row>
    <row r="36" spans="1:14" ht="14.25" x14ac:dyDescent="0.3">
      <c r="A36" s="373" t="s">
        <v>307</v>
      </c>
      <c r="B36" s="541"/>
      <c r="C36" s="474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550">
        <f t="shared" si="5"/>
        <v>0</v>
      </c>
    </row>
    <row r="37" spans="1:14" ht="14.25" x14ac:dyDescent="0.3">
      <c r="A37" s="373" t="s">
        <v>345</v>
      </c>
      <c r="B37" s="541">
        <v>0</v>
      </c>
      <c r="C37" s="474">
        <v>1924.6790000000005</v>
      </c>
      <c r="D37" s="474">
        <v>1193.4890000000005</v>
      </c>
      <c r="E37" s="474">
        <v>0</v>
      </c>
      <c r="F37" s="474">
        <v>13119.057999999999</v>
      </c>
      <c r="G37" s="474">
        <v>0</v>
      </c>
      <c r="H37" s="474">
        <v>0</v>
      </c>
      <c r="I37" s="474">
        <v>16510.318000000003</v>
      </c>
      <c r="J37" s="474">
        <v>0</v>
      </c>
      <c r="K37" s="474">
        <v>14141.553</v>
      </c>
      <c r="L37" s="474">
        <v>0</v>
      </c>
      <c r="M37" s="474">
        <v>0</v>
      </c>
      <c r="N37" s="550">
        <f t="shared" si="5"/>
        <v>46889.097000000002</v>
      </c>
    </row>
    <row r="38" spans="1:14" ht="14.25" x14ac:dyDescent="0.3">
      <c r="A38" s="373" t="s">
        <v>346</v>
      </c>
      <c r="B38" s="541"/>
      <c r="C38" s="474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550">
        <f t="shared" si="5"/>
        <v>0</v>
      </c>
    </row>
    <row r="39" spans="1:14" ht="14.25" x14ac:dyDescent="0.3">
      <c r="A39" s="373" t="s">
        <v>457</v>
      </c>
      <c r="B39" s="541">
        <v>0</v>
      </c>
      <c r="C39" s="474">
        <v>0</v>
      </c>
      <c r="D39" s="474">
        <v>0</v>
      </c>
      <c r="E39" s="474">
        <v>0</v>
      </c>
      <c r="F39" s="474">
        <v>0</v>
      </c>
      <c r="G39" s="474">
        <v>0</v>
      </c>
      <c r="H39" s="474">
        <v>0</v>
      </c>
      <c r="I39" s="474">
        <v>0</v>
      </c>
      <c r="J39" s="474">
        <v>0</v>
      </c>
      <c r="K39" s="474">
        <v>0</v>
      </c>
      <c r="L39" s="474">
        <v>170690.55499999999</v>
      </c>
      <c r="M39" s="474">
        <v>180827.43700000001</v>
      </c>
      <c r="N39" s="550">
        <f t="shared" si="5"/>
        <v>351517.99199999997</v>
      </c>
    </row>
    <row r="40" spans="1:14" ht="14.25" x14ac:dyDescent="0.3">
      <c r="A40" s="373" t="s">
        <v>458</v>
      </c>
      <c r="B40" s="541"/>
      <c r="C40" s="474"/>
      <c r="D40" s="474"/>
      <c r="E40" s="474"/>
      <c r="F40" s="474"/>
      <c r="G40" s="474"/>
      <c r="H40" s="474"/>
      <c r="I40" s="474"/>
      <c r="J40" s="474"/>
      <c r="K40" s="474"/>
      <c r="L40" s="474"/>
      <c r="M40" s="474"/>
      <c r="N40" s="550">
        <f t="shared" si="5"/>
        <v>0</v>
      </c>
    </row>
    <row r="41" spans="1:14" ht="14.25" x14ac:dyDescent="0.3">
      <c r="A41" s="373" t="s">
        <v>459</v>
      </c>
      <c r="B41" s="541">
        <v>0</v>
      </c>
      <c r="C41" s="474">
        <v>0</v>
      </c>
      <c r="D41" s="474">
        <v>0</v>
      </c>
      <c r="E41" s="474">
        <v>0</v>
      </c>
      <c r="F41" s="474">
        <v>0</v>
      </c>
      <c r="G41" s="474">
        <v>0</v>
      </c>
      <c r="H41" s="474">
        <v>0</v>
      </c>
      <c r="I41" s="474">
        <v>0</v>
      </c>
      <c r="J41" s="474">
        <v>0</v>
      </c>
      <c r="K41" s="474">
        <v>0</v>
      </c>
      <c r="L41" s="474">
        <v>0</v>
      </c>
      <c r="M41" s="474">
        <v>-145.45699999999999</v>
      </c>
      <c r="N41" s="550">
        <f t="shared" si="5"/>
        <v>-145.45699999999999</v>
      </c>
    </row>
    <row r="42" spans="1:14" ht="14.25" x14ac:dyDescent="0.3">
      <c r="A42" s="373" t="s">
        <v>306</v>
      </c>
      <c r="B42" s="541"/>
      <c r="C42" s="474"/>
      <c r="D42" s="474"/>
      <c r="E42" s="474"/>
      <c r="F42" s="474"/>
      <c r="G42" s="474"/>
      <c r="H42" s="474"/>
      <c r="I42" s="474"/>
      <c r="J42" s="474"/>
      <c r="K42" s="474"/>
      <c r="L42" s="474"/>
      <c r="M42" s="474"/>
      <c r="N42" s="550">
        <f t="shared" si="5"/>
        <v>0</v>
      </c>
    </row>
    <row r="43" spans="1:14" ht="14.25" x14ac:dyDescent="0.3">
      <c r="A43" s="373" t="s">
        <v>347</v>
      </c>
      <c r="B43" s="541"/>
      <c r="C43" s="474"/>
      <c r="D43" s="474"/>
      <c r="E43" s="474"/>
      <c r="F43" s="474"/>
      <c r="G43" s="474"/>
      <c r="H43" s="474"/>
      <c r="I43" s="474"/>
      <c r="J43" s="474"/>
      <c r="K43" s="474"/>
      <c r="L43" s="474"/>
      <c r="M43" s="474"/>
      <c r="N43" s="550">
        <f t="shared" si="5"/>
        <v>0</v>
      </c>
    </row>
    <row r="44" spans="1:14" ht="14.25" x14ac:dyDescent="0.3">
      <c r="A44" s="373" t="s">
        <v>435</v>
      </c>
      <c r="B44" s="541"/>
      <c r="C44" s="474"/>
      <c r="D44" s="474"/>
      <c r="E44" s="474"/>
      <c r="F44" s="474"/>
      <c r="G44" s="474"/>
      <c r="H44" s="474"/>
      <c r="I44" s="474"/>
      <c r="J44" s="474"/>
      <c r="K44" s="474"/>
      <c r="L44" s="474"/>
      <c r="M44" s="474"/>
      <c r="N44" s="550">
        <f t="shared" si="5"/>
        <v>0</v>
      </c>
    </row>
    <row r="45" spans="1:14" ht="14.25" x14ac:dyDescent="0.3">
      <c r="A45" s="373" t="s">
        <v>436</v>
      </c>
      <c r="B45" s="541"/>
      <c r="C45" s="474"/>
      <c r="D45" s="474"/>
      <c r="E45" s="474"/>
      <c r="F45" s="474"/>
      <c r="G45" s="474"/>
      <c r="H45" s="474"/>
      <c r="I45" s="474"/>
      <c r="J45" s="474"/>
      <c r="K45" s="474"/>
      <c r="L45" s="474"/>
      <c r="M45" s="474"/>
      <c r="N45" s="550">
        <f t="shared" si="5"/>
        <v>0</v>
      </c>
    </row>
    <row r="46" spans="1:14" ht="14.25" x14ac:dyDescent="0.3">
      <c r="A46" s="373" t="s">
        <v>437</v>
      </c>
      <c r="B46" s="541">
        <v>0</v>
      </c>
      <c r="C46" s="474">
        <v>0</v>
      </c>
      <c r="D46" s="474">
        <v>0</v>
      </c>
      <c r="E46" s="474">
        <v>4319.4440000000004</v>
      </c>
      <c r="F46" s="474">
        <v>1437.8129999999999</v>
      </c>
      <c r="G46" s="474">
        <v>0</v>
      </c>
      <c r="H46" s="474">
        <v>0</v>
      </c>
      <c r="I46" s="474">
        <v>0</v>
      </c>
      <c r="J46" s="474">
        <v>0</v>
      </c>
      <c r="K46" s="474">
        <v>0</v>
      </c>
      <c r="L46" s="474">
        <v>0</v>
      </c>
      <c r="M46" s="474">
        <v>0</v>
      </c>
      <c r="N46" s="550">
        <f t="shared" si="5"/>
        <v>5757.2570000000005</v>
      </c>
    </row>
    <row r="47" spans="1:14" ht="14.25" x14ac:dyDescent="0.3">
      <c r="A47" s="373" t="s">
        <v>536</v>
      </c>
      <c r="B47" s="541"/>
      <c r="C47" s="474"/>
      <c r="D47" s="474"/>
      <c r="E47" s="474"/>
      <c r="F47" s="474"/>
      <c r="G47" s="474"/>
      <c r="H47" s="474"/>
      <c r="I47" s="474"/>
      <c r="J47" s="474"/>
      <c r="K47" s="474"/>
      <c r="L47" s="474"/>
      <c r="M47" s="474"/>
      <c r="N47" s="550">
        <f t="shared" si="5"/>
        <v>0</v>
      </c>
    </row>
    <row r="48" spans="1:14" ht="15" thickBot="1" x14ac:dyDescent="0.35">
      <c r="A48" s="438" t="s">
        <v>344</v>
      </c>
      <c r="B48" s="542">
        <v>142569.05900000001</v>
      </c>
      <c r="C48" s="534">
        <v>114415.60400000001</v>
      </c>
      <c r="D48" s="534">
        <v>111532.601</v>
      </c>
      <c r="E48" s="534">
        <v>44058.039999999994</v>
      </c>
      <c r="F48" s="534">
        <v>36286.527000000002</v>
      </c>
      <c r="G48" s="534">
        <v>151387.595</v>
      </c>
      <c r="H48" s="534">
        <v>185167.57800000001</v>
      </c>
      <c r="I48" s="534">
        <v>129202.996</v>
      </c>
      <c r="J48" s="534">
        <v>165095.59900000002</v>
      </c>
      <c r="K48" s="534">
        <v>153797.519</v>
      </c>
      <c r="L48" s="534"/>
      <c r="M48" s="534"/>
      <c r="N48" s="553">
        <f t="shared" si="5"/>
        <v>1233513.118</v>
      </c>
    </row>
    <row r="49" spans="1:14" ht="14.25" thickBot="1" x14ac:dyDescent="0.3">
      <c r="A49" s="345" t="s">
        <v>348</v>
      </c>
      <c r="B49" s="350">
        <f>SUM(B50:B61)</f>
        <v>8773.0360000000001</v>
      </c>
      <c r="C49" s="548">
        <f t="shared" ref="C49:N49" si="7">SUM(C50:C61)</f>
        <v>2694.4370000000004</v>
      </c>
      <c r="D49" s="548">
        <f t="shared" si="7"/>
        <v>17533.886000000002</v>
      </c>
      <c r="E49" s="548">
        <f t="shared" si="7"/>
        <v>53375.805999999982</v>
      </c>
      <c r="F49" s="548">
        <f t="shared" si="7"/>
        <v>42182.152000000002</v>
      </c>
      <c r="G49" s="548">
        <f t="shared" si="7"/>
        <v>12600.343000000001</v>
      </c>
      <c r="H49" s="548">
        <f t="shared" si="7"/>
        <v>31210.042999999998</v>
      </c>
      <c r="I49" s="548">
        <f t="shared" si="7"/>
        <v>21396.223000000002</v>
      </c>
      <c r="J49" s="548">
        <f t="shared" si="7"/>
        <v>11632.119000000001</v>
      </c>
      <c r="K49" s="548">
        <f t="shared" si="7"/>
        <v>10671.833000000001</v>
      </c>
      <c r="L49" s="548">
        <f t="shared" si="7"/>
        <v>21673.468000000001</v>
      </c>
      <c r="M49" s="548">
        <f t="shared" si="7"/>
        <v>7867.6730000000025</v>
      </c>
      <c r="N49" s="549">
        <f t="shared" si="7"/>
        <v>241611.019</v>
      </c>
    </row>
    <row r="50" spans="1:14" ht="14.25" x14ac:dyDescent="0.3">
      <c r="A50" s="347" t="s">
        <v>308</v>
      </c>
      <c r="B50" s="446">
        <v>7770.6759999999995</v>
      </c>
      <c r="C50" s="447">
        <v>1963.4880000000003</v>
      </c>
      <c r="D50" s="447">
        <v>15010.219000000001</v>
      </c>
      <c r="E50" s="447">
        <v>0</v>
      </c>
      <c r="F50" s="447">
        <v>0</v>
      </c>
      <c r="G50" s="447">
        <v>1511.5879999999997</v>
      </c>
      <c r="H50" s="447">
        <v>31210.042999999998</v>
      </c>
      <c r="I50" s="447">
        <v>21396.223000000002</v>
      </c>
      <c r="J50" s="447">
        <v>11632.119000000001</v>
      </c>
      <c r="K50" s="447">
        <v>10671.833000000001</v>
      </c>
      <c r="L50" s="447">
        <v>2981.6440000000002</v>
      </c>
      <c r="M50" s="447">
        <v>8869.9470000000019</v>
      </c>
      <c r="N50" s="552">
        <f t="shared" si="5"/>
        <v>113017.78</v>
      </c>
    </row>
    <row r="51" spans="1:14" ht="14.25" x14ac:dyDescent="0.3">
      <c r="A51" s="373" t="s">
        <v>349</v>
      </c>
      <c r="B51" s="541"/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550">
        <f t="shared" si="5"/>
        <v>0</v>
      </c>
    </row>
    <row r="52" spans="1:14" ht="14.25" x14ac:dyDescent="0.3">
      <c r="A52" s="373" t="s">
        <v>350</v>
      </c>
      <c r="B52" s="541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550">
        <f t="shared" si="5"/>
        <v>0</v>
      </c>
    </row>
    <row r="53" spans="1:14" ht="14.25" x14ac:dyDescent="0.3">
      <c r="A53" s="373" t="s">
        <v>351</v>
      </c>
      <c r="B53" s="541">
        <v>0</v>
      </c>
      <c r="C53" s="474">
        <v>0</v>
      </c>
      <c r="D53" s="474">
        <v>0</v>
      </c>
      <c r="E53" s="474">
        <v>0</v>
      </c>
      <c r="F53" s="474">
        <v>0</v>
      </c>
      <c r="G53" s="474">
        <v>0</v>
      </c>
      <c r="H53" s="474">
        <v>0</v>
      </c>
      <c r="I53" s="474">
        <v>0</v>
      </c>
      <c r="J53" s="474">
        <v>0</v>
      </c>
      <c r="K53" s="474">
        <v>0</v>
      </c>
      <c r="L53" s="474">
        <v>18691.824000000001</v>
      </c>
      <c r="M53" s="474">
        <v>-1002.2739999999999</v>
      </c>
      <c r="N53" s="550">
        <f t="shared" si="5"/>
        <v>17689.55</v>
      </c>
    </row>
    <row r="54" spans="1:14" ht="14.25" x14ac:dyDescent="0.3">
      <c r="A54" s="373" t="s">
        <v>413</v>
      </c>
      <c r="B54" s="541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550">
        <f t="shared" si="5"/>
        <v>0</v>
      </c>
    </row>
    <row r="55" spans="1:14" ht="14.25" x14ac:dyDescent="0.3">
      <c r="A55" s="373" t="s">
        <v>414</v>
      </c>
      <c r="B55" s="541">
        <v>0</v>
      </c>
      <c r="C55" s="474">
        <v>0</v>
      </c>
      <c r="D55" s="474">
        <v>0</v>
      </c>
      <c r="E55" s="474">
        <v>0</v>
      </c>
      <c r="F55" s="474">
        <v>0</v>
      </c>
      <c r="G55" s="474">
        <v>0</v>
      </c>
      <c r="H55" s="474">
        <v>0</v>
      </c>
      <c r="I55" s="474">
        <v>0</v>
      </c>
      <c r="J55" s="474">
        <v>0</v>
      </c>
      <c r="K55" s="474">
        <v>0</v>
      </c>
      <c r="L55" s="474">
        <v>0</v>
      </c>
      <c r="M55" s="474">
        <v>0</v>
      </c>
      <c r="N55" s="550">
        <f t="shared" si="5"/>
        <v>0</v>
      </c>
    </row>
    <row r="56" spans="1:14" ht="14.25" x14ac:dyDescent="0.3">
      <c r="A56" s="373" t="s">
        <v>438</v>
      </c>
      <c r="B56" s="541"/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550">
        <f t="shared" si="5"/>
        <v>0</v>
      </c>
    </row>
    <row r="57" spans="1:14" ht="14.25" x14ac:dyDescent="0.3">
      <c r="A57" s="373" t="s">
        <v>439</v>
      </c>
      <c r="B57" s="541"/>
      <c r="C57" s="474"/>
      <c r="D57" s="474"/>
      <c r="E57" s="474"/>
      <c r="F57" s="474"/>
      <c r="G57" s="474"/>
      <c r="H57" s="474"/>
      <c r="I57" s="474"/>
      <c r="J57" s="474"/>
      <c r="K57" s="474"/>
      <c r="L57" s="474"/>
      <c r="M57" s="474"/>
      <c r="N57" s="550">
        <f t="shared" si="5"/>
        <v>0</v>
      </c>
    </row>
    <row r="58" spans="1:14" ht="14.25" x14ac:dyDescent="0.3">
      <c r="A58" s="373" t="s">
        <v>440</v>
      </c>
      <c r="B58" s="541">
        <v>1002.3599999999999</v>
      </c>
      <c r="C58" s="474">
        <v>730.94900000000007</v>
      </c>
      <c r="D58" s="474">
        <v>0</v>
      </c>
      <c r="E58" s="474">
        <v>53375.805999999982</v>
      </c>
      <c r="F58" s="474">
        <v>42182.152000000002</v>
      </c>
      <c r="G58" s="474">
        <v>11088.755000000001</v>
      </c>
      <c r="H58" s="474">
        <v>0</v>
      </c>
      <c r="I58" s="474">
        <v>0</v>
      </c>
      <c r="J58" s="474">
        <v>0</v>
      </c>
      <c r="K58" s="474">
        <v>0</v>
      </c>
      <c r="L58" s="474">
        <v>0</v>
      </c>
      <c r="M58" s="474">
        <v>0</v>
      </c>
      <c r="N58" s="550">
        <f t="shared" si="5"/>
        <v>108380.022</v>
      </c>
    </row>
    <row r="59" spans="1:14" ht="14.25" x14ac:dyDescent="0.3">
      <c r="A59" s="373" t="s">
        <v>534</v>
      </c>
      <c r="B59" s="541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/>
      <c r="N59" s="550">
        <f t="shared" si="5"/>
        <v>0</v>
      </c>
    </row>
    <row r="60" spans="1:14" ht="14.25" x14ac:dyDescent="0.3">
      <c r="A60" s="373" t="s">
        <v>535</v>
      </c>
      <c r="B60" s="541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550">
        <f t="shared" si="5"/>
        <v>0</v>
      </c>
    </row>
    <row r="61" spans="1:14" ht="15" thickBot="1" x14ac:dyDescent="0.35">
      <c r="A61" s="438" t="s">
        <v>464</v>
      </c>
      <c r="B61" s="542">
        <v>0</v>
      </c>
      <c r="C61" s="534">
        <v>0</v>
      </c>
      <c r="D61" s="534">
        <v>2523.6669999999999</v>
      </c>
      <c r="E61" s="534">
        <v>0</v>
      </c>
      <c r="F61" s="534">
        <v>0</v>
      </c>
      <c r="G61" s="534">
        <v>0</v>
      </c>
      <c r="H61" s="534">
        <v>0</v>
      </c>
      <c r="I61" s="534">
        <v>0</v>
      </c>
      <c r="J61" s="534">
        <v>0</v>
      </c>
      <c r="K61" s="534">
        <v>0</v>
      </c>
      <c r="L61" s="534">
        <v>0</v>
      </c>
      <c r="M61" s="534">
        <v>0</v>
      </c>
      <c r="N61" s="553">
        <f t="shared" si="5"/>
        <v>2523.6669999999999</v>
      </c>
    </row>
    <row r="62" spans="1:14" ht="14.25" thickBot="1" x14ac:dyDescent="0.3">
      <c r="A62" s="345" t="s">
        <v>352</v>
      </c>
      <c r="B62" s="350">
        <f>+SUM(B63:B64)</f>
        <v>623.22199999999998</v>
      </c>
      <c r="C62" s="548">
        <f t="shared" ref="C62:N62" si="8">+SUM(C63:C64)</f>
        <v>611.02</v>
      </c>
      <c r="D62" s="548">
        <f t="shared" si="8"/>
        <v>682.29399999999998</v>
      </c>
      <c r="E62" s="548">
        <f t="shared" si="8"/>
        <v>349.02</v>
      </c>
      <c r="F62" s="548">
        <f t="shared" si="8"/>
        <v>566.52700000000004</v>
      </c>
      <c r="G62" s="548">
        <f t="shared" si="8"/>
        <v>525.93399999999997</v>
      </c>
      <c r="H62" s="548">
        <f t="shared" si="8"/>
        <v>467.435</v>
      </c>
      <c r="I62" s="548">
        <f t="shared" si="8"/>
        <v>485.87</v>
      </c>
      <c r="J62" s="548">
        <f t="shared" si="8"/>
        <v>540.98400000000004</v>
      </c>
      <c r="K62" s="548">
        <f t="shared" si="8"/>
        <v>509.49099999999999</v>
      </c>
      <c r="L62" s="548">
        <f t="shared" si="8"/>
        <v>821.45699999999999</v>
      </c>
      <c r="M62" s="548">
        <f t="shared" si="8"/>
        <v>566.36300000000006</v>
      </c>
      <c r="N62" s="549">
        <f t="shared" si="8"/>
        <v>6749.6170000000002</v>
      </c>
    </row>
    <row r="63" spans="1:14" ht="14.25" x14ac:dyDescent="0.3">
      <c r="A63" s="347" t="s">
        <v>353</v>
      </c>
      <c r="B63" s="446"/>
      <c r="C63" s="447"/>
      <c r="D63" s="447"/>
      <c r="E63" s="447"/>
      <c r="F63" s="447"/>
      <c r="G63" s="447"/>
      <c r="H63" s="447"/>
      <c r="I63" s="447"/>
      <c r="J63" s="447"/>
      <c r="K63" s="447"/>
      <c r="L63" s="447">
        <v>821.45699999999999</v>
      </c>
      <c r="M63" s="447">
        <v>566.36300000000006</v>
      </c>
      <c r="N63" s="552">
        <f>SUM(B63:M63)</f>
        <v>1387.8200000000002</v>
      </c>
    </row>
    <row r="64" spans="1:14" ht="15" thickBot="1" x14ac:dyDescent="0.35">
      <c r="A64" s="438" t="s">
        <v>352</v>
      </c>
      <c r="B64" s="542">
        <v>623.22199999999998</v>
      </c>
      <c r="C64" s="534">
        <v>611.02</v>
      </c>
      <c r="D64" s="534">
        <v>682.29399999999998</v>
      </c>
      <c r="E64" s="534">
        <v>349.02</v>
      </c>
      <c r="F64" s="534">
        <v>566.52700000000004</v>
      </c>
      <c r="G64" s="534">
        <v>525.93399999999997</v>
      </c>
      <c r="H64" s="534">
        <v>467.435</v>
      </c>
      <c r="I64" s="534">
        <v>485.87</v>
      </c>
      <c r="J64" s="534">
        <v>540.98400000000004</v>
      </c>
      <c r="K64" s="534">
        <v>509.49099999999999</v>
      </c>
      <c r="L64" s="534"/>
      <c r="M64" s="534"/>
      <c r="N64" s="553">
        <f>SUM(B64:M64)</f>
        <v>5361.7970000000005</v>
      </c>
    </row>
    <row r="65" spans="1:14" ht="14.25" thickBot="1" x14ac:dyDescent="0.3">
      <c r="A65" s="345" t="s">
        <v>354</v>
      </c>
      <c r="B65" s="350">
        <f>SUM(B66:B72)</f>
        <v>0</v>
      </c>
      <c r="C65" s="548">
        <f t="shared" ref="C65:N65" si="9">SUM(C66:C72)</f>
        <v>466.31799999999896</v>
      </c>
      <c r="D65" s="548">
        <f t="shared" si="9"/>
        <v>50.436999999999898</v>
      </c>
      <c r="E65" s="548">
        <f t="shared" si="9"/>
        <v>0</v>
      </c>
      <c r="F65" s="548">
        <f t="shared" si="9"/>
        <v>25.896999999999821</v>
      </c>
      <c r="G65" s="548">
        <f t="shared" si="9"/>
        <v>0</v>
      </c>
      <c r="H65" s="548">
        <f t="shared" si="9"/>
        <v>32.366999999999393</v>
      </c>
      <c r="I65" s="548">
        <f t="shared" si="9"/>
        <v>255.15600000000063</v>
      </c>
      <c r="J65" s="548">
        <f t="shared" si="9"/>
        <v>2277.35</v>
      </c>
      <c r="K65" s="548">
        <f t="shared" si="9"/>
        <v>542.59199999999976</v>
      </c>
      <c r="L65" s="548">
        <f t="shared" si="9"/>
        <v>0</v>
      </c>
      <c r="M65" s="548">
        <f t="shared" si="9"/>
        <v>0</v>
      </c>
      <c r="N65" s="549">
        <f t="shared" si="9"/>
        <v>3650.1169999999984</v>
      </c>
    </row>
    <row r="66" spans="1:14" ht="14.25" x14ac:dyDescent="0.3">
      <c r="A66" s="347" t="s">
        <v>374</v>
      </c>
      <c r="B66" s="446"/>
      <c r="C66" s="447"/>
      <c r="D66" s="447"/>
      <c r="E66" s="447"/>
      <c r="F66" s="447"/>
      <c r="G66" s="447"/>
      <c r="H66" s="447"/>
      <c r="I66" s="447"/>
      <c r="J66" s="447"/>
      <c r="K66" s="447"/>
      <c r="L66" s="447"/>
      <c r="M66" s="447"/>
      <c r="N66" s="552">
        <f>SUM(B66:M66)</f>
        <v>0</v>
      </c>
    </row>
    <row r="67" spans="1:14" ht="14.25" x14ac:dyDescent="0.3">
      <c r="A67" s="373" t="s">
        <v>355</v>
      </c>
      <c r="B67" s="541"/>
      <c r="C67" s="474"/>
      <c r="D67" s="474"/>
      <c r="E67" s="474"/>
      <c r="F67" s="474"/>
      <c r="G67" s="474"/>
      <c r="H67" s="474"/>
      <c r="I67" s="474"/>
      <c r="J67" s="474"/>
      <c r="K67" s="474"/>
      <c r="L67" s="474"/>
      <c r="M67" s="474"/>
      <c r="N67" s="550">
        <f t="shared" ref="N67:N72" si="10">SUM(B67:M67)</f>
        <v>0</v>
      </c>
    </row>
    <row r="68" spans="1:14" ht="14.25" x14ac:dyDescent="0.3">
      <c r="A68" s="373" t="s">
        <v>375</v>
      </c>
      <c r="B68" s="541"/>
      <c r="C68" s="474"/>
      <c r="D68" s="474"/>
      <c r="E68" s="474"/>
      <c r="F68" s="474"/>
      <c r="G68" s="474"/>
      <c r="H68" s="474"/>
      <c r="I68" s="474"/>
      <c r="J68" s="474"/>
      <c r="K68" s="474"/>
      <c r="L68" s="474"/>
      <c r="M68" s="474"/>
      <c r="N68" s="550">
        <f t="shared" si="10"/>
        <v>0</v>
      </c>
    </row>
    <row r="69" spans="1:14" ht="14.25" x14ac:dyDescent="0.3">
      <c r="A69" s="373" t="s">
        <v>356</v>
      </c>
      <c r="B69" s="541">
        <v>0</v>
      </c>
      <c r="C69" s="474">
        <v>0</v>
      </c>
      <c r="D69" s="474">
        <v>0</v>
      </c>
      <c r="E69" s="474">
        <v>0</v>
      </c>
      <c r="F69" s="474">
        <v>0</v>
      </c>
      <c r="G69" s="474">
        <v>0</v>
      </c>
      <c r="H69" s="474">
        <v>0</v>
      </c>
      <c r="I69" s="474">
        <v>0</v>
      </c>
      <c r="J69" s="474">
        <v>0</v>
      </c>
      <c r="K69" s="474">
        <v>0</v>
      </c>
      <c r="L69" s="474">
        <v>0</v>
      </c>
      <c r="M69" s="474">
        <v>0</v>
      </c>
      <c r="N69" s="550">
        <f t="shared" si="10"/>
        <v>0</v>
      </c>
    </row>
    <row r="70" spans="1:14" ht="14.25" x14ac:dyDescent="0.3">
      <c r="A70" s="373" t="s">
        <v>392</v>
      </c>
      <c r="B70" s="541">
        <v>0</v>
      </c>
      <c r="C70" s="474">
        <v>0</v>
      </c>
      <c r="D70" s="474">
        <v>0</v>
      </c>
      <c r="E70" s="474">
        <v>0</v>
      </c>
      <c r="F70" s="474">
        <v>0</v>
      </c>
      <c r="G70" s="474">
        <v>0</v>
      </c>
      <c r="H70" s="474">
        <v>0</v>
      </c>
      <c r="I70" s="474">
        <v>0</v>
      </c>
      <c r="J70" s="474">
        <v>0</v>
      </c>
      <c r="K70" s="474">
        <v>0</v>
      </c>
      <c r="L70" s="474">
        <v>0</v>
      </c>
      <c r="M70" s="474">
        <v>0</v>
      </c>
      <c r="N70" s="550">
        <f t="shared" si="10"/>
        <v>0</v>
      </c>
    </row>
    <row r="71" spans="1:14" ht="14.25" x14ac:dyDescent="0.3">
      <c r="A71" s="373" t="s">
        <v>453</v>
      </c>
      <c r="B71" s="541"/>
      <c r="C71" s="474"/>
      <c r="D71" s="474"/>
      <c r="E71" s="474"/>
      <c r="F71" s="474"/>
      <c r="G71" s="474"/>
      <c r="H71" s="474"/>
      <c r="I71" s="474"/>
      <c r="J71" s="474"/>
      <c r="K71" s="474"/>
      <c r="L71" s="474"/>
      <c r="M71" s="474"/>
      <c r="N71" s="550">
        <f t="shared" si="10"/>
        <v>0</v>
      </c>
    </row>
    <row r="72" spans="1:14" ht="15" thickBot="1" x14ac:dyDescent="0.35">
      <c r="A72" s="438" t="s">
        <v>441</v>
      </c>
      <c r="B72" s="542">
        <v>0</v>
      </c>
      <c r="C72" s="534">
        <v>466.31799999999896</v>
      </c>
      <c r="D72" s="534">
        <v>50.436999999999898</v>
      </c>
      <c r="E72" s="534">
        <v>0</v>
      </c>
      <c r="F72" s="534">
        <v>25.896999999999821</v>
      </c>
      <c r="G72" s="534">
        <v>0</v>
      </c>
      <c r="H72" s="534">
        <v>32.366999999999393</v>
      </c>
      <c r="I72" s="534">
        <v>255.15600000000063</v>
      </c>
      <c r="J72" s="534">
        <v>2277.35</v>
      </c>
      <c r="K72" s="534">
        <v>542.59199999999976</v>
      </c>
      <c r="L72" s="534">
        <v>0</v>
      </c>
      <c r="M72" s="534">
        <v>0</v>
      </c>
      <c r="N72" s="553">
        <f t="shared" si="10"/>
        <v>3650.1169999999984</v>
      </c>
    </row>
    <row r="73" spans="1:14" ht="14.25" thickBot="1" x14ac:dyDescent="0.3">
      <c r="A73" s="345" t="s">
        <v>357</v>
      </c>
      <c r="B73" s="350">
        <f t="shared" ref="B73:N73" si="11">SUM(B74:B81)</f>
        <v>0</v>
      </c>
      <c r="C73" s="548">
        <f t="shared" si="11"/>
        <v>442.53399999999965</v>
      </c>
      <c r="D73" s="548">
        <f t="shared" si="11"/>
        <v>0</v>
      </c>
      <c r="E73" s="548">
        <f t="shared" si="11"/>
        <v>0</v>
      </c>
      <c r="F73" s="548">
        <f t="shared" si="11"/>
        <v>7.4180000000001201</v>
      </c>
      <c r="G73" s="548">
        <f t="shared" si="11"/>
        <v>55.569000000000003</v>
      </c>
      <c r="H73" s="548">
        <f t="shared" si="11"/>
        <v>8.2119999999999891</v>
      </c>
      <c r="I73" s="548">
        <f t="shared" si="11"/>
        <v>0</v>
      </c>
      <c r="J73" s="548">
        <f t="shared" si="11"/>
        <v>2264.8410000000003</v>
      </c>
      <c r="K73" s="548">
        <f t="shared" si="11"/>
        <v>2004.5250000000005</v>
      </c>
      <c r="L73" s="548">
        <f t="shared" si="11"/>
        <v>102.82899999999931</v>
      </c>
      <c r="M73" s="548">
        <f t="shared" si="11"/>
        <v>2574.0730000000003</v>
      </c>
      <c r="N73" s="549">
        <f t="shared" si="11"/>
        <v>7460.0010000000002</v>
      </c>
    </row>
    <row r="74" spans="1:14" ht="14.25" x14ac:dyDescent="0.3">
      <c r="A74" s="347" t="s">
        <v>358</v>
      </c>
      <c r="B74" s="446">
        <v>0</v>
      </c>
      <c r="C74" s="447">
        <v>442.53399999999965</v>
      </c>
      <c r="D74" s="447">
        <v>0</v>
      </c>
      <c r="E74" s="447">
        <v>0</v>
      </c>
      <c r="F74" s="447">
        <v>7.4180000000001201</v>
      </c>
      <c r="G74" s="447">
        <v>0</v>
      </c>
      <c r="H74" s="447">
        <v>8.2119999999999891</v>
      </c>
      <c r="I74" s="447">
        <v>0</v>
      </c>
      <c r="J74" s="447">
        <v>87.918000000000006</v>
      </c>
      <c r="K74" s="447">
        <v>668.56399999999996</v>
      </c>
      <c r="L74" s="447">
        <v>67.604999999999833</v>
      </c>
      <c r="M74" s="447">
        <v>0</v>
      </c>
      <c r="N74" s="552">
        <f>SUM(B74:M74)</f>
        <v>1282.2509999999995</v>
      </c>
    </row>
    <row r="75" spans="1:14" ht="14.25" x14ac:dyDescent="0.3">
      <c r="A75" s="373" t="s">
        <v>393</v>
      </c>
      <c r="B75" s="541"/>
      <c r="C75" s="474"/>
      <c r="D75" s="474"/>
      <c r="E75" s="474"/>
      <c r="F75" s="474"/>
      <c r="G75" s="474"/>
      <c r="H75" s="474"/>
      <c r="I75" s="474"/>
      <c r="J75" s="474"/>
      <c r="K75" s="474"/>
      <c r="L75" s="474"/>
      <c r="M75" s="474"/>
      <c r="N75" s="550">
        <f t="shared" ref="N75:N81" si="12">SUM(B75:M75)</f>
        <v>0</v>
      </c>
    </row>
    <row r="76" spans="1:14" ht="14.25" x14ac:dyDescent="0.3">
      <c r="A76" s="373" t="s">
        <v>357</v>
      </c>
      <c r="B76" s="541">
        <v>0</v>
      </c>
      <c r="C76" s="474">
        <v>0</v>
      </c>
      <c r="D76" s="474">
        <v>0</v>
      </c>
      <c r="E76" s="474">
        <v>0</v>
      </c>
      <c r="F76" s="474">
        <v>0</v>
      </c>
      <c r="G76" s="474">
        <v>0</v>
      </c>
      <c r="H76" s="474">
        <v>0</v>
      </c>
      <c r="I76" s="474">
        <v>0</v>
      </c>
      <c r="J76" s="474">
        <v>0</v>
      </c>
      <c r="K76" s="474">
        <v>0</v>
      </c>
      <c r="L76" s="474"/>
      <c r="M76" s="474">
        <v>2574.0730000000003</v>
      </c>
      <c r="N76" s="550">
        <f t="shared" si="12"/>
        <v>2574.0730000000003</v>
      </c>
    </row>
    <row r="77" spans="1:14" ht="14.25" x14ac:dyDescent="0.3">
      <c r="A77" s="373" t="s">
        <v>359</v>
      </c>
      <c r="B77" s="541"/>
      <c r="C77" s="474"/>
      <c r="D77" s="474"/>
      <c r="E77" s="474"/>
      <c r="F77" s="474"/>
      <c r="G77" s="474"/>
      <c r="H77" s="474"/>
      <c r="I77" s="474"/>
      <c r="J77" s="474"/>
      <c r="K77" s="474"/>
      <c r="L77" s="474"/>
      <c r="M77" s="474"/>
      <c r="N77" s="550">
        <f t="shared" si="12"/>
        <v>0</v>
      </c>
    </row>
    <row r="78" spans="1:14" ht="14.25" x14ac:dyDescent="0.3">
      <c r="A78" s="373" t="s">
        <v>360</v>
      </c>
      <c r="B78" s="541"/>
      <c r="C78" s="474"/>
      <c r="D78" s="474"/>
      <c r="E78" s="474"/>
      <c r="F78" s="474"/>
      <c r="G78" s="474"/>
      <c r="H78" s="474"/>
      <c r="I78" s="474"/>
      <c r="J78" s="474"/>
      <c r="K78" s="474"/>
      <c r="L78" s="474"/>
      <c r="M78" s="474"/>
      <c r="N78" s="550">
        <f t="shared" si="12"/>
        <v>0</v>
      </c>
    </row>
    <row r="79" spans="1:14" ht="14.25" x14ac:dyDescent="0.3">
      <c r="A79" s="373" t="s">
        <v>530</v>
      </c>
      <c r="B79" s="541"/>
      <c r="C79" s="474"/>
      <c r="D79" s="474"/>
      <c r="E79" s="474"/>
      <c r="F79" s="474">
        <v>0</v>
      </c>
      <c r="G79" s="474">
        <v>0</v>
      </c>
      <c r="H79" s="474">
        <v>0</v>
      </c>
      <c r="I79" s="474">
        <v>0</v>
      </c>
      <c r="J79" s="474">
        <v>2176.9230000000002</v>
      </c>
      <c r="K79" s="474">
        <v>1335.9610000000005</v>
      </c>
      <c r="L79" s="474">
        <v>35.223999999999478</v>
      </c>
      <c r="M79" s="474"/>
      <c r="N79" s="550">
        <f t="shared" si="12"/>
        <v>3548.1080000000002</v>
      </c>
    </row>
    <row r="80" spans="1:14" ht="14.25" x14ac:dyDescent="0.3">
      <c r="A80" s="373" t="s">
        <v>537</v>
      </c>
      <c r="B80" s="541"/>
      <c r="C80" s="474"/>
      <c r="D80" s="474"/>
      <c r="E80" s="474"/>
      <c r="F80" s="474"/>
      <c r="G80" s="474"/>
      <c r="H80" s="474"/>
      <c r="I80" s="474"/>
      <c r="J80" s="474"/>
      <c r="K80" s="474"/>
      <c r="L80" s="474"/>
      <c r="M80" s="474"/>
      <c r="N80" s="550">
        <f t="shared" si="12"/>
        <v>0</v>
      </c>
    </row>
    <row r="81" spans="1:16" ht="15" thickBot="1" x14ac:dyDescent="0.35">
      <c r="A81" s="438" t="s">
        <v>531</v>
      </c>
      <c r="B81" s="542"/>
      <c r="C81" s="534"/>
      <c r="D81" s="534"/>
      <c r="E81" s="534"/>
      <c r="F81" s="534"/>
      <c r="G81" s="534">
        <v>55.569000000000003</v>
      </c>
      <c r="H81" s="534">
        <v>0</v>
      </c>
      <c r="I81" s="534">
        <v>0</v>
      </c>
      <c r="J81" s="534">
        <v>0</v>
      </c>
      <c r="K81" s="534">
        <v>0</v>
      </c>
      <c r="L81" s="534"/>
      <c r="M81" s="534"/>
      <c r="N81" s="553">
        <f t="shared" si="12"/>
        <v>55.569000000000003</v>
      </c>
    </row>
    <row r="82" spans="1:16" ht="14.25" thickBot="1" x14ac:dyDescent="0.3">
      <c r="A82" s="345" t="s">
        <v>361</v>
      </c>
      <c r="B82" s="350">
        <f t="shared" ref="B82:N82" si="13">SUM(B83:B101)</f>
        <v>36250.832999999999</v>
      </c>
      <c r="C82" s="548">
        <f t="shared" si="13"/>
        <v>24012.843999999997</v>
      </c>
      <c r="D82" s="548">
        <f t="shared" si="13"/>
        <v>42318.592000000004</v>
      </c>
      <c r="E82" s="548">
        <f t="shared" si="13"/>
        <v>19943.527444142899</v>
      </c>
      <c r="F82" s="548">
        <f t="shared" si="13"/>
        <v>21805.951329865671</v>
      </c>
      <c r="G82" s="548">
        <f t="shared" si="13"/>
        <v>17199.542294618659</v>
      </c>
      <c r="H82" s="548">
        <f t="shared" si="13"/>
        <v>43571.411886224319</v>
      </c>
      <c r="I82" s="548">
        <f t="shared" si="13"/>
        <v>64584.08961129628</v>
      </c>
      <c r="J82" s="548">
        <f t="shared" si="13"/>
        <v>23530.751778904123</v>
      </c>
      <c r="K82" s="548">
        <f t="shared" si="13"/>
        <v>40474.683618079878</v>
      </c>
      <c r="L82" s="548">
        <f t="shared" si="13"/>
        <v>23421.284</v>
      </c>
      <c r="M82" s="548">
        <f t="shared" si="13"/>
        <v>31298.462</v>
      </c>
      <c r="N82" s="549">
        <f t="shared" si="13"/>
        <v>388411.97296313173</v>
      </c>
    </row>
    <row r="83" spans="1:16" ht="14.25" x14ac:dyDescent="0.3">
      <c r="A83" s="347" t="s">
        <v>183</v>
      </c>
      <c r="B83" s="446">
        <v>3536.4279999999999</v>
      </c>
      <c r="C83" s="447">
        <v>0</v>
      </c>
      <c r="D83" s="447">
        <v>0</v>
      </c>
      <c r="E83" s="447">
        <v>0</v>
      </c>
      <c r="F83" s="447">
        <v>0</v>
      </c>
      <c r="G83" s="447">
        <v>0</v>
      </c>
      <c r="H83" s="447">
        <v>0</v>
      </c>
      <c r="I83" s="447">
        <v>0</v>
      </c>
      <c r="J83" s="447">
        <v>0</v>
      </c>
      <c r="K83" s="447">
        <v>0</v>
      </c>
      <c r="L83" s="447"/>
      <c r="M83" s="447"/>
      <c r="N83" s="552">
        <f>SUM(B83:M83)</f>
        <v>3536.4279999999999</v>
      </c>
      <c r="P83" s="473"/>
    </row>
    <row r="84" spans="1:16" ht="14.25" x14ac:dyDescent="0.3">
      <c r="A84" s="373" t="s">
        <v>362</v>
      </c>
      <c r="B84" s="541"/>
      <c r="C84" s="474"/>
      <c r="D84" s="474"/>
      <c r="E84" s="474"/>
      <c r="F84" s="474"/>
      <c r="G84" s="474"/>
      <c r="H84" s="474"/>
      <c r="I84" s="474"/>
      <c r="J84" s="474"/>
      <c r="K84" s="474"/>
      <c r="L84" s="474"/>
      <c r="M84" s="474"/>
      <c r="N84" s="550">
        <f t="shared" ref="N84:N112" si="14">SUM(B84:M84)</f>
        <v>0</v>
      </c>
      <c r="P84" s="473"/>
    </row>
    <row r="85" spans="1:16" ht="14.25" x14ac:dyDescent="0.3">
      <c r="A85" s="373" t="s">
        <v>181</v>
      </c>
      <c r="B85" s="541"/>
      <c r="C85" s="474"/>
      <c r="D85" s="474"/>
      <c r="E85" s="474"/>
      <c r="F85" s="474"/>
      <c r="G85" s="474"/>
      <c r="H85" s="474"/>
      <c r="I85" s="474"/>
      <c r="J85" s="474"/>
      <c r="K85" s="474"/>
      <c r="L85" s="474"/>
      <c r="M85" s="474"/>
      <c r="N85" s="550">
        <f t="shared" si="14"/>
        <v>0</v>
      </c>
      <c r="P85" s="473"/>
    </row>
    <row r="86" spans="1:16" ht="14.25" x14ac:dyDescent="0.3">
      <c r="A86" s="373" t="s">
        <v>363</v>
      </c>
      <c r="B86" s="541">
        <v>0</v>
      </c>
      <c r="C86" s="474">
        <v>0</v>
      </c>
      <c r="D86" s="474">
        <v>25460.142</v>
      </c>
      <c r="E86" s="474">
        <v>0</v>
      </c>
      <c r="F86" s="474">
        <v>0</v>
      </c>
      <c r="G86" s="474">
        <v>327.20099999999911</v>
      </c>
      <c r="H86" s="474">
        <v>0</v>
      </c>
      <c r="I86" s="474">
        <v>41387.786</v>
      </c>
      <c r="J86" s="474">
        <v>0</v>
      </c>
      <c r="K86" s="474">
        <v>13738.484000000002</v>
      </c>
      <c r="L86" s="474">
        <v>11896.839</v>
      </c>
      <c r="M86" s="474">
        <v>22320.912</v>
      </c>
      <c r="N86" s="550">
        <f t="shared" si="14"/>
        <v>115131.36399999999</v>
      </c>
      <c r="P86" s="473"/>
    </row>
    <row r="87" spans="1:16" ht="14.25" x14ac:dyDescent="0.3">
      <c r="A87" s="373" t="s">
        <v>472</v>
      </c>
      <c r="B87" s="541">
        <v>0</v>
      </c>
      <c r="C87" s="474">
        <v>0</v>
      </c>
      <c r="D87" s="474">
        <v>0</v>
      </c>
      <c r="E87" s="474">
        <v>0</v>
      </c>
      <c r="F87" s="474">
        <v>1080.8330000000001</v>
      </c>
      <c r="G87" s="474">
        <v>0</v>
      </c>
      <c r="H87" s="474">
        <v>0</v>
      </c>
      <c r="I87" s="474">
        <v>0</v>
      </c>
      <c r="J87" s="474">
        <v>0</v>
      </c>
      <c r="K87" s="474">
        <v>0</v>
      </c>
      <c r="L87" s="474">
        <v>-19.44399999999996</v>
      </c>
      <c r="M87" s="474">
        <v>0</v>
      </c>
      <c r="N87" s="550">
        <f t="shared" si="14"/>
        <v>1061.3890000000001</v>
      </c>
      <c r="P87" s="473"/>
    </row>
    <row r="88" spans="1:16" ht="14.25" x14ac:dyDescent="0.3">
      <c r="A88" s="373" t="s">
        <v>364</v>
      </c>
      <c r="B88" s="541">
        <v>0</v>
      </c>
      <c r="C88" s="474">
        <v>0</v>
      </c>
      <c r="D88" s="474">
        <v>0</v>
      </c>
      <c r="E88" s="474">
        <v>0</v>
      </c>
      <c r="F88" s="474">
        <v>0</v>
      </c>
      <c r="G88" s="474">
        <v>0</v>
      </c>
      <c r="H88" s="474">
        <v>0</v>
      </c>
      <c r="I88" s="474">
        <v>0</v>
      </c>
      <c r="J88" s="474">
        <v>0</v>
      </c>
      <c r="K88" s="474">
        <v>0</v>
      </c>
      <c r="L88" s="474">
        <v>134.48899999999776</v>
      </c>
      <c r="M88" s="474">
        <v>0</v>
      </c>
      <c r="N88" s="550">
        <f t="shared" si="14"/>
        <v>134.48899999999776</v>
      </c>
      <c r="P88" s="473"/>
    </row>
    <row r="89" spans="1:16" ht="14.25" x14ac:dyDescent="0.3">
      <c r="A89" s="373" t="s">
        <v>442</v>
      </c>
      <c r="B89" s="541">
        <v>0</v>
      </c>
      <c r="C89" s="474">
        <v>1713.2999999999984</v>
      </c>
      <c r="D89" s="474">
        <v>0</v>
      </c>
      <c r="E89" s="474">
        <v>3089.6440000000002</v>
      </c>
      <c r="F89" s="474">
        <v>3816.8609999999994</v>
      </c>
      <c r="G89" s="474">
        <v>0</v>
      </c>
      <c r="H89" s="474">
        <v>0</v>
      </c>
      <c r="I89" s="474">
        <v>1376.1450000000004</v>
      </c>
      <c r="J89" s="474">
        <v>575.75800000000072</v>
      </c>
      <c r="K89" s="474">
        <v>3122.4619999999995</v>
      </c>
      <c r="L89" s="474">
        <v>0</v>
      </c>
      <c r="M89" s="474">
        <v>0</v>
      </c>
      <c r="N89" s="550">
        <f t="shared" si="14"/>
        <v>13694.169999999998</v>
      </c>
      <c r="P89" s="473"/>
    </row>
    <row r="90" spans="1:16" ht="14.25" x14ac:dyDescent="0.3">
      <c r="A90" s="373" t="s">
        <v>155</v>
      </c>
      <c r="B90" s="541"/>
      <c r="C90" s="474"/>
      <c r="D90" s="474"/>
      <c r="E90" s="474"/>
      <c r="F90" s="474"/>
      <c r="G90" s="474"/>
      <c r="H90" s="474"/>
      <c r="I90" s="474"/>
      <c r="J90" s="474"/>
      <c r="K90" s="474"/>
      <c r="L90" s="474"/>
      <c r="M90" s="474"/>
      <c r="N90" s="550">
        <f t="shared" si="14"/>
        <v>0</v>
      </c>
      <c r="P90" s="473"/>
    </row>
    <row r="91" spans="1:16" ht="14.25" x14ac:dyDescent="0.3">
      <c r="A91" s="373" t="s">
        <v>365</v>
      </c>
      <c r="B91" s="541">
        <v>40.523000000000003</v>
      </c>
      <c r="C91" s="474">
        <v>0</v>
      </c>
      <c r="D91" s="474">
        <v>0</v>
      </c>
      <c r="E91" s="474">
        <v>211.12</v>
      </c>
      <c r="F91" s="474">
        <v>3103.2529999999997</v>
      </c>
      <c r="G91" s="474">
        <v>348.90299999999991</v>
      </c>
      <c r="H91" s="474">
        <v>417.55500000000006</v>
      </c>
      <c r="I91" s="474">
        <v>0</v>
      </c>
      <c r="J91" s="474">
        <v>703.58999999999992</v>
      </c>
      <c r="K91" s="474">
        <v>0</v>
      </c>
      <c r="L91" s="474">
        <v>0</v>
      </c>
      <c r="M91" s="474">
        <v>0</v>
      </c>
      <c r="N91" s="550">
        <f t="shared" si="14"/>
        <v>4824.9439999999995</v>
      </c>
      <c r="P91" s="473"/>
    </row>
    <row r="92" spans="1:16" ht="14.25" x14ac:dyDescent="0.3">
      <c r="A92" s="373" t="s">
        <v>366</v>
      </c>
      <c r="B92" s="541">
        <v>0</v>
      </c>
      <c r="C92" s="474">
        <v>0</v>
      </c>
      <c r="D92" s="474">
        <v>582.97199999999975</v>
      </c>
      <c r="E92" s="474">
        <v>0</v>
      </c>
      <c r="F92" s="474">
        <v>0</v>
      </c>
      <c r="G92" s="474">
        <v>0</v>
      </c>
      <c r="H92" s="474">
        <v>0</v>
      </c>
      <c r="I92" s="474">
        <v>0</v>
      </c>
      <c r="J92" s="474">
        <v>429.95800000000008</v>
      </c>
      <c r="K92" s="474">
        <v>0</v>
      </c>
      <c r="L92" s="474">
        <v>0</v>
      </c>
      <c r="M92" s="474">
        <v>0</v>
      </c>
      <c r="N92" s="550">
        <f t="shared" si="14"/>
        <v>1012.9299999999998</v>
      </c>
      <c r="P92" s="473"/>
    </row>
    <row r="93" spans="1:16" ht="14.25" x14ac:dyDescent="0.3">
      <c r="A93" s="373" t="s">
        <v>367</v>
      </c>
      <c r="B93" s="541">
        <v>579.33500000000004</v>
      </c>
      <c r="C93" s="474">
        <v>0</v>
      </c>
      <c r="D93" s="474">
        <v>0</v>
      </c>
      <c r="E93" s="474">
        <v>3330.5099999999993</v>
      </c>
      <c r="F93" s="474">
        <v>0</v>
      </c>
      <c r="G93" s="474">
        <v>0</v>
      </c>
      <c r="H93" s="474">
        <v>0</v>
      </c>
      <c r="I93" s="474">
        <v>8.2229999999999563</v>
      </c>
      <c r="J93" s="474">
        <v>0</v>
      </c>
      <c r="K93" s="474">
        <v>0</v>
      </c>
      <c r="L93" s="474">
        <v>0</v>
      </c>
      <c r="M93" s="474">
        <v>0</v>
      </c>
      <c r="N93" s="550">
        <f t="shared" si="14"/>
        <v>3918.0679999999993</v>
      </c>
      <c r="P93" s="473"/>
    </row>
    <row r="94" spans="1:16" ht="14.25" x14ac:dyDescent="0.3">
      <c r="A94" s="373" t="s">
        <v>368</v>
      </c>
      <c r="B94" s="541">
        <v>11629.933999999999</v>
      </c>
      <c r="C94" s="474">
        <v>8699.7309999999998</v>
      </c>
      <c r="D94" s="474">
        <v>5846.4780000000001</v>
      </c>
      <c r="E94" s="474">
        <v>9258.2829999999994</v>
      </c>
      <c r="F94" s="474">
        <v>9527.277</v>
      </c>
      <c r="G94" s="474">
        <v>7642.15</v>
      </c>
      <c r="H94" s="474">
        <v>12430.162999999999</v>
      </c>
      <c r="I94" s="474">
        <v>10128.786</v>
      </c>
      <c r="J94" s="474">
        <v>10907.328</v>
      </c>
      <c r="K94" s="474">
        <v>11525.687</v>
      </c>
      <c r="L94" s="474">
        <v>11409.4</v>
      </c>
      <c r="M94" s="474">
        <v>8787.2129999999997</v>
      </c>
      <c r="N94" s="550">
        <f t="shared" si="14"/>
        <v>117792.43</v>
      </c>
      <c r="P94" s="473"/>
    </row>
    <row r="95" spans="1:16" ht="14.25" x14ac:dyDescent="0.3">
      <c r="A95" s="373" t="s">
        <v>532</v>
      </c>
      <c r="B95" s="541">
        <v>0</v>
      </c>
      <c r="C95" s="474">
        <v>0</v>
      </c>
      <c r="D95" s="474">
        <v>0</v>
      </c>
      <c r="E95" s="474">
        <v>0</v>
      </c>
      <c r="F95" s="474">
        <v>0</v>
      </c>
      <c r="G95" s="474">
        <v>0</v>
      </c>
      <c r="H95" s="474">
        <v>19221.831000000002</v>
      </c>
      <c r="I95" s="474">
        <v>0</v>
      </c>
      <c r="J95" s="474">
        <v>0</v>
      </c>
      <c r="K95" s="474">
        <v>0</v>
      </c>
      <c r="L95" s="474">
        <v>0</v>
      </c>
      <c r="M95" s="474">
        <v>0</v>
      </c>
      <c r="N95" s="550">
        <f t="shared" si="14"/>
        <v>19221.831000000002</v>
      </c>
      <c r="P95" s="473"/>
    </row>
    <row r="96" spans="1:16" ht="14.25" x14ac:dyDescent="0.3">
      <c r="A96" s="373" t="s">
        <v>454</v>
      </c>
      <c r="B96" s="541"/>
      <c r="C96" s="474"/>
      <c r="D96" s="474"/>
      <c r="E96" s="474"/>
      <c r="F96" s="474"/>
      <c r="G96" s="474"/>
      <c r="H96" s="474"/>
      <c r="I96" s="474"/>
      <c r="J96" s="474"/>
      <c r="K96" s="474"/>
      <c r="L96" s="474"/>
      <c r="M96" s="474"/>
      <c r="N96" s="550">
        <f t="shared" si="14"/>
        <v>0</v>
      </c>
      <c r="P96" s="473"/>
    </row>
    <row r="97" spans="1:18" ht="14.25" x14ac:dyDescent="0.3">
      <c r="A97" s="373" t="s">
        <v>443</v>
      </c>
      <c r="B97" s="541">
        <v>7030.6130000000003</v>
      </c>
      <c r="C97" s="474">
        <v>3170.8130000000001</v>
      </c>
      <c r="D97" s="474">
        <v>0</v>
      </c>
      <c r="E97" s="474">
        <v>0</v>
      </c>
      <c r="F97" s="474">
        <v>0</v>
      </c>
      <c r="G97" s="474">
        <v>0</v>
      </c>
      <c r="H97" s="474">
        <v>0</v>
      </c>
      <c r="I97" s="474">
        <v>0</v>
      </c>
      <c r="J97" s="474">
        <v>0</v>
      </c>
      <c r="K97" s="474">
        <v>0</v>
      </c>
      <c r="L97" s="474">
        <v>0</v>
      </c>
      <c r="M97" s="474">
        <v>0</v>
      </c>
      <c r="N97" s="550">
        <f t="shared" si="14"/>
        <v>10201.425999999999</v>
      </c>
      <c r="P97" s="473"/>
    </row>
    <row r="98" spans="1:18" ht="14.25" x14ac:dyDescent="0.3">
      <c r="A98" s="373" t="s">
        <v>444</v>
      </c>
      <c r="B98" s="541"/>
      <c r="C98" s="474"/>
      <c r="D98" s="474"/>
      <c r="E98" s="474"/>
      <c r="F98" s="474"/>
      <c r="G98" s="474"/>
      <c r="H98" s="474"/>
      <c r="I98" s="474"/>
      <c r="J98" s="474"/>
      <c r="K98" s="474"/>
      <c r="L98" s="474"/>
      <c r="M98" s="474"/>
      <c r="N98" s="550">
        <f t="shared" si="14"/>
        <v>0</v>
      </c>
      <c r="P98" s="473"/>
    </row>
    <row r="99" spans="1:18" ht="14.25" x14ac:dyDescent="0.3">
      <c r="A99" s="373" t="s">
        <v>533</v>
      </c>
      <c r="B99" s="541"/>
      <c r="C99" s="474"/>
      <c r="D99" s="474"/>
      <c r="E99" s="474"/>
      <c r="F99" s="474"/>
      <c r="G99" s="474"/>
      <c r="H99" s="474"/>
      <c r="I99" s="474"/>
      <c r="J99" s="474"/>
      <c r="K99" s="474"/>
      <c r="L99" s="474"/>
      <c r="M99" s="474">
        <v>190.33700000000044</v>
      </c>
      <c r="N99" s="550">
        <f t="shared" si="14"/>
        <v>190.33700000000044</v>
      </c>
      <c r="P99" s="473"/>
    </row>
    <row r="100" spans="1:18" s="8" customFormat="1" ht="14.25" x14ac:dyDescent="0.3">
      <c r="A100" s="373" t="s">
        <v>445</v>
      </c>
      <c r="B100" s="541">
        <v>13434</v>
      </c>
      <c r="C100" s="474">
        <v>10429</v>
      </c>
      <c r="D100" s="474">
        <v>10429</v>
      </c>
      <c r="E100" s="474">
        <v>4053.9704441429021</v>
      </c>
      <c r="F100" s="474">
        <v>4277.7273298656719</v>
      </c>
      <c r="G100" s="474">
        <v>8881.2882946186619</v>
      </c>
      <c r="H100" s="474">
        <v>11501.862886224322</v>
      </c>
      <c r="I100" s="474">
        <v>11683.149611296283</v>
      </c>
      <c r="J100" s="474">
        <v>10914.117778904125</v>
      </c>
      <c r="K100" s="474">
        <v>12088.050618079875</v>
      </c>
      <c r="L100" s="474">
        <v>0</v>
      </c>
      <c r="M100" s="474">
        <v>0</v>
      </c>
      <c r="N100" s="550">
        <f t="shared" si="14"/>
        <v>97692.166963131836</v>
      </c>
      <c r="P100" s="473"/>
      <c r="R100"/>
    </row>
    <row r="101" spans="1:18" ht="15" thickBot="1" x14ac:dyDescent="0.35">
      <c r="A101" s="438" t="s">
        <v>446</v>
      </c>
      <c r="B101" s="542">
        <v>0</v>
      </c>
      <c r="C101" s="534">
        <v>0</v>
      </c>
      <c r="D101" s="534">
        <v>0</v>
      </c>
      <c r="E101" s="534">
        <v>0</v>
      </c>
      <c r="F101" s="534">
        <v>0</v>
      </c>
      <c r="G101" s="534">
        <v>0</v>
      </c>
      <c r="H101" s="534">
        <v>0</v>
      </c>
      <c r="I101" s="534">
        <v>0</v>
      </c>
      <c r="J101" s="534">
        <v>0</v>
      </c>
      <c r="K101" s="534">
        <v>0</v>
      </c>
      <c r="L101" s="534">
        <v>0</v>
      </c>
      <c r="M101" s="534">
        <v>0</v>
      </c>
      <c r="N101" s="553">
        <f t="shared" si="14"/>
        <v>0</v>
      </c>
    </row>
    <row r="102" spans="1:18" ht="14.25" thickBot="1" x14ac:dyDescent="0.3">
      <c r="A102" s="345" t="s">
        <v>369</v>
      </c>
      <c r="B102" s="350">
        <f>SUM(B103:B110)</f>
        <v>753.34100000000001</v>
      </c>
      <c r="C102" s="548">
        <f t="shared" ref="C102:N102" si="15">SUM(C103:C110)</f>
        <v>495.327</v>
      </c>
      <c r="D102" s="548">
        <f t="shared" si="15"/>
        <v>707.04100000000005</v>
      </c>
      <c r="E102" s="548">
        <f t="shared" si="15"/>
        <v>0</v>
      </c>
      <c r="F102" s="548">
        <f t="shared" si="15"/>
        <v>0</v>
      </c>
      <c r="G102" s="548">
        <f t="shared" si="15"/>
        <v>710.61900000000003</v>
      </c>
      <c r="H102" s="548">
        <f t="shared" si="15"/>
        <v>248.67</v>
      </c>
      <c r="I102" s="548">
        <f t="shared" si="15"/>
        <v>445.11599999999999</v>
      </c>
      <c r="J102" s="548">
        <f t="shared" si="15"/>
        <v>505.56900000000002</v>
      </c>
      <c r="K102" s="548">
        <f t="shared" si="15"/>
        <v>587.38099999999997</v>
      </c>
      <c r="L102" s="548">
        <f t="shared" si="15"/>
        <v>0</v>
      </c>
      <c r="M102" s="548">
        <f t="shared" si="15"/>
        <v>922.80200000000002</v>
      </c>
      <c r="N102" s="549">
        <f t="shared" si="15"/>
        <v>5375.866</v>
      </c>
      <c r="P102" s="545"/>
    </row>
    <row r="103" spans="1:18" ht="14.25" x14ac:dyDescent="0.3">
      <c r="A103" s="347" t="s">
        <v>182</v>
      </c>
      <c r="B103" s="446"/>
      <c r="C103" s="447"/>
      <c r="D103" s="447"/>
      <c r="E103" s="447"/>
      <c r="F103" s="447"/>
      <c r="G103" s="447"/>
      <c r="H103" s="447"/>
      <c r="I103" s="447"/>
      <c r="J103" s="447"/>
      <c r="K103" s="447"/>
      <c r="L103" s="447"/>
      <c r="M103" s="447"/>
      <c r="N103" s="552">
        <f t="shared" si="14"/>
        <v>0</v>
      </c>
    </row>
    <row r="104" spans="1:18" ht="14.25" x14ac:dyDescent="0.3">
      <c r="A104" s="373" t="s">
        <v>447</v>
      </c>
      <c r="B104" s="541"/>
      <c r="C104" s="474"/>
      <c r="D104" s="474"/>
      <c r="E104" s="474"/>
      <c r="F104" s="474"/>
      <c r="G104" s="474"/>
      <c r="H104" s="474"/>
      <c r="I104" s="474"/>
      <c r="J104" s="474"/>
      <c r="K104" s="474"/>
      <c r="L104" s="474"/>
      <c r="M104" s="474"/>
      <c r="N104" s="550">
        <f t="shared" si="14"/>
        <v>0</v>
      </c>
    </row>
    <row r="105" spans="1:18" ht="14.25" x14ac:dyDescent="0.3">
      <c r="A105" s="373" t="s">
        <v>370</v>
      </c>
      <c r="B105" s="541"/>
      <c r="C105" s="474"/>
      <c r="D105" s="474"/>
      <c r="E105" s="474"/>
      <c r="F105" s="474"/>
      <c r="G105" s="474"/>
      <c r="H105" s="474"/>
      <c r="I105" s="474"/>
      <c r="J105" s="474"/>
      <c r="K105" s="474"/>
      <c r="L105" s="474"/>
      <c r="M105" s="474"/>
      <c r="N105" s="550">
        <f t="shared" si="14"/>
        <v>0</v>
      </c>
    </row>
    <row r="106" spans="1:18" ht="14.25" x14ac:dyDescent="0.3">
      <c r="A106" s="373" t="s">
        <v>448</v>
      </c>
      <c r="B106" s="541">
        <v>422.834</v>
      </c>
      <c r="C106" s="474">
        <v>495.327</v>
      </c>
      <c r="D106" s="474">
        <v>707.04100000000005</v>
      </c>
      <c r="E106" s="474">
        <v>0</v>
      </c>
      <c r="F106" s="474">
        <v>0</v>
      </c>
      <c r="G106" s="474">
        <v>710.61900000000003</v>
      </c>
      <c r="H106" s="474">
        <v>248.67</v>
      </c>
      <c r="I106" s="474">
        <v>445.11599999999999</v>
      </c>
      <c r="J106" s="474">
        <v>505.56900000000002</v>
      </c>
      <c r="K106" s="474">
        <v>587.38099999999997</v>
      </c>
      <c r="L106" s="474">
        <v>0</v>
      </c>
      <c r="M106" s="474">
        <v>922.80200000000002</v>
      </c>
      <c r="N106" s="550">
        <f t="shared" si="14"/>
        <v>5045.3590000000004</v>
      </c>
    </row>
    <row r="107" spans="1:18" ht="14.25" x14ac:dyDescent="0.3">
      <c r="A107" s="373" t="s">
        <v>449</v>
      </c>
      <c r="B107" s="541">
        <v>330.50700000000001</v>
      </c>
      <c r="C107" s="474">
        <v>0</v>
      </c>
      <c r="D107" s="474">
        <v>0</v>
      </c>
      <c r="E107" s="474">
        <v>0</v>
      </c>
      <c r="F107" s="474">
        <v>0</v>
      </c>
      <c r="G107" s="474">
        <v>0</v>
      </c>
      <c r="H107" s="474">
        <v>0</v>
      </c>
      <c r="I107" s="474">
        <v>0</v>
      </c>
      <c r="J107" s="474">
        <v>0</v>
      </c>
      <c r="K107" s="474">
        <v>0</v>
      </c>
      <c r="L107" s="474">
        <v>0</v>
      </c>
      <c r="M107" s="474">
        <v>0</v>
      </c>
      <c r="N107" s="550">
        <f t="shared" si="14"/>
        <v>330.50700000000001</v>
      </c>
    </row>
    <row r="108" spans="1:18" ht="14.25" x14ac:dyDescent="0.3">
      <c r="A108" s="373" t="s">
        <v>450</v>
      </c>
      <c r="B108" s="541"/>
      <c r="C108" s="474"/>
      <c r="D108" s="474"/>
      <c r="E108" s="474"/>
      <c r="F108" s="474"/>
      <c r="G108" s="474"/>
      <c r="H108" s="474"/>
      <c r="I108" s="474"/>
      <c r="J108" s="474"/>
      <c r="K108" s="474"/>
      <c r="L108" s="474"/>
      <c r="M108" s="474"/>
      <c r="N108" s="550">
        <f t="shared" si="14"/>
        <v>0</v>
      </c>
    </row>
    <row r="109" spans="1:18" ht="14.25" x14ac:dyDescent="0.3">
      <c r="A109" s="373" t="s">
        <v>451</v>
      </c>
      <c r="B109" s="541"/>
      <c r="C109" s="474"/>
      <c r="D109" s="474"/>
      <c r="E109" s="474"/>
      <c r="F109" s="474"/>
      <c r="G109" s="474"/>
      <c r="H109" s="474"/>
      <c r="I109" s="474"/>
      <c r="J109" s="474"/>
      <c r="K109" s="474"/>
      <c r="L109" s="474"/>
      <c r="M109" s="474"/>
      <c r="N109" s="550">
        <f t="shared" si="14"/>
        <v>0</v>
      </c>
    </row>
    <row r="110" spans="1:18" ht="15" thickBot="1" x14ac:dyDescent="0.35">
      <c r="A110" s="438" t="s">
        <v>465</v>
      </c>
      <c r="B110" s="542"/>
      <c r="C110" s="534"/>
      <c r="D110" s="534"/>
      <c r="E110" s="534"/>
      <c r="F110" s="534"/>
      <c r="G110" s="534"/>
      <c r="H110" s="534"/>
      <c r="I110" s="534"/>
      <c r="J110" s="534"/>
      <c r="K110" s="534"/>
      <c r="L110" s="534"/>
      <c r="M110" s="534"/>
      <c r="N110" s="553">
        <f t="shared" si="14"/>
        <v>0</v>
      </c>
    </row>
    <row r="111" spans="1:18" ht="14.25" thickBot="1" x14ac:dyDescent="0.3">
      <c r="A111" s="345" t="s">
        <v>183</v>
      </c>
      <c r="B111" s="350">
        <f>B112</f>
        <v>0</v>
      </c>
      <c r="C111" s="548">
        <f t="shared" ref="C111:N111" si="16">C112</f>
        <v>0</v>
      </c>
      <c r="D111" s="548">
        <f t="shared" si="16"/>
        <v>0</v>
      </c>
      <c r="E111" s="548">
        <f t="shared" si="16"/>
        <v>0</v>
      </c>
      <c r="F111" s="548">
        <f t="shared" si="16"/>
        <v>0</v>
      </c>
      <c r="G111" s="548">
        <f t="shared" si="16"/>
        <v>0</v>
      </c>
      <c r="H111" s="548">
        <f t="shared" si="16"/>
        <v>0</v>
      </c>
      <c r="I111" s="548">
        <f t="shared" si="16"/>
        <v>0</v>
      </c>
      <c r="J111" s="548">
        <f t="shared" si="16"/>
        <v>0</v>
      </c>
      <c r="K111" s="548">
        <f t="shared" si="16"/>
        <v>0</v>
      </c>
      <c r="L111" s="548">
        <f t="shared" si="16"/>
        <v>0</v>
      </c>
      <c r="M111" s="548">
        <f t="shared" si="16"/>
        <v>0</v>
      </c>
      <c r="N111" s="549">
        <f t="shared" si="16"/>
        <v>0</v>
      </c>
    </row>
    <row r="112" spans="1:18" ht="15" thickBot="1" x14ac:dyDescent="0.35">
      <c r="A112" s="445" t="s">
        <v>183</v>
      </c>
      <c r="B112" s="538"/>
      <c r="C112" s="540"/>
      <c r="D112" s="540"/>
      <c r="E112" s="540"/>
      <c r="F112" s="540"/>
      <c r="G112" s="540"/>
      <c r="H112" s="540"/>
      <c r="I112" s="540"/>
      <c r="J112" s="540"/>
      <c r="K112" s="540"/>
      <c r="L112" s="540"/>
      <c r="M112" s="540"/>
      <c r="N112" s="554">
        <f t="shared" si="14"/>
        <v>0</v>
      </c>
    </row>
    <row r="113" spans="1:14" ht="14.25" thickBot="1" x14ac:dyDescent="0.3">
      <c r="A113" s="349" t="s">
        <v>15</v>
      </c>
      <c r="B113" s="351">
        <f t="shared" ref="B113:N113" si="17">+B5+B11+B29+B34+B49+B62+B65+B73+B82+B102+B111</f>
        <v>482017.93600000005</v>
      </c>
      <c r="C113" s="555">
        <f t="shared" si="17"/>
        <v>396102.94099999993</v>
      </c>
      <c r="D113" s="555">
        <f t="shared" si="17"/>
        <v>413886.43099999998</v>
      </c>
      <c r="E113" s="555">
        <f t="shared" si="17"/>
        <v>339224.87744414288</v>
      </c>
      <c r="F113" s="555">
        <f t="shared" si="17"/>
        <v>345448.85832986567</v>
      </c>
      <c r="G113" s="555">
        <f t="shared" si="17"/>
        <v>469933.87229461869</v>
      </c>
      <c r="H113" s="555">
        <f t="shared" si="17"/>
        <v>607933.30788622436</v>
      </c>
      <c r="I113" s="555">
        <f t="shared" si="17"/>
        <v>530797.5256112963</v>
      </c>
      <c r="J113" s="555">
        <f t="shared" si="17"/>
        <v>507760.32677890407</v>
      </c>
      <c r="K113" s="555">
        <f t="shared" si="17"/>
        <v>508014.07961807988</v>
      </c>
      <c r="L113" s="555">
        <f t="shared" si="17"/>
        <v>506351.41499999998</v>
      </c>
      <c r="M113" s="555">
        <f t="shared" si="17"/>
        <v>546110.80299999996</v>
      </c>
      <c r="N113" s="556">
        <f t="shared" si="17"/>
        <v>5653582.3739631325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59B2D-2643-4506-8FFB-3E4306C757C0}">
  <sheetPr codeName="Hoja9"/>
  <dimension ref="A1:P113"/>
  <sheetViews>
    <sheetView topLeftCell="A80" zoomScale="95" zoomScaleNormal="95" workbookViewId="0">
      <selection activeCell="E60" sqref="E60"/>
    </sheetView>
  </sheetViews>
  <sheetFormatPr baseColWidth="10" defaultColWidth="11.42578125" defaultRowHeight="13.5" x14ac:dyDescent="0.25"/>
  <cols>
    <col min="1" max="1" width="38" style="8" customWidth="1"/>
    <col min="2" max="2" width="17.5703125" style="8" bestFit="1" customWidth="1"/>
    <col min="3" max="13" width="11.42578125" style="8"/>
    <col min="14" max="14" width="12.85546875" style="8" customWidth="1"/>
    <col min="15" max="16" width="11.42578125" style="8"/>
    <col min="17" max="17" width="38.5703125" style="8" bestFit="1" customWidth="1"/>
    <col min="18" max="16384" width="11.42578125" style="8"/>
  </cols>
  <sheetData>
    <row r="1" spans="1:16" x14ac:dyDescent="0.25">
      <c r="A1" s="1" t="s">
        <v>171</v>
      </c>
    </row>
    <row r="3" spans="1:16" ht="14.25" thickBot="1" x14ac:dyDescent="0.3">
      <c r="A3" s="437" t="s">
        <v>526</v>
      </c>
    </row>
    <row r="4" spans="1:16" ht="14.25" thickBot="1" x14ac:dyDescent="0.3">
      <c r="A4" s="449" t="s">
        <v>376</v>
      </c>
      <c r="B4" s="544" t="s">
        <v>40</v>
      </c>
      <c r="C4" s="448" t="s">
        <v>41</v>
      </c>
      <c r="D4" s="448" t="s">
        <v>42</v>
      </c>
      <c r="E4" s="448" t="s">
        <v>43</v>
      </c>
      <c r="F4" s="448" t="s">
        <v>44</v>
      </c>
      <c r="G4" s="448" t="s">
        <v>45</v>
      </c>
      <c r="H4" s="448" t="s">
        <v>46</v>
      </c>
      <c r="I4" s="448" t="s">
        <v>47</v>
      </c>
      <c r="J4" s="448" t="s">
        <v>48</v>
      </c>
      <c r="K4" s="448" t="s">
        <v>49</v>
      </c>
      <c r="L4" s="448" t="s">
        <v>50</v>
      </c>
      <c r="M4" s="448" t="s">
        <v>51</v>
      </c>
      <c r="N4" s="551" t="s">
        <v>331</v>
      </c>
    </row>
    <row r="5" spans="1:16" ht="14.25" thickBot="1" x14ac:dyDescent="0.3">
      <c r="A5" s="345" t="s">
        <v>23</v>
      </c>
      <c r="B5" s="350">
        <f t="shared" ref="B5:N5" si="0">SUM(B6:B10)</f>
        <v>27706.304000000004</v>
      </c>
      <c r="C5" s="548">
        <f t="shared" si="0"/>
        <v>27715.052</v>
      </c>
      <c r="D5" s="548">
        <f t="shared" si="0"/>
        <v>22136.471000000005</v>
      </c>
      <c r="E5" s="548">
        <f t="shared" si="0"/>
        <v>26342.686000000002</v>
      </c>
      <c r="F5" s="548">
        <f t="shared" si="0"/>
        <v>28263.589</v>
      </c>
      <c r="G5" s="548">
        <f t="shared" si="0"/>
        <v>23720.392999999996</v>
      </c>
      <c r="H5" s="548">
        <f t="shared" si="0"/>
        <v>26064.856</v>
      </c>
      <c r="I5" s="548">
        <f t="shared" si="0"/>
        <v>19959.744999999999</v>
      </c>
      <c r="J5" s="548">
        <f t="shared" si="0"/>
        <v>25948.476000000002</v>
      </c>
      <c r="K5" s="548">
        <f t="shared" si="0"/>
        <v>32280.022000000001</v>
      </c>
      <c r="L5" s="548">
        <f t="shared" si="0"/>
        <v>29644.173999999999</v>
      </c>
      <c r="M5" s="548">
        <f t="shared" si="0"/>
        <v>31538.1</v>
      </c>
      <c r="N5" s="549">
        <f t="shared" si="0"/>
        <v>321319.86800000002</v>
      </c>
      <c r="P5" s="466"/>
    </row>
    <row r="6" spans="1:16" ht="14.25" x14ac:dyDescent="0.3">
      <c r="A6" s="347" t="s">
        <v>333</v>
      </c>
      <c r="B6" s="446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552">
        <f>SUM(B6:M6)</f>
        <v>0</v>
      </c>
      <c r="P6" s="465"/>
    </row>
    <row r="7" spans="1:16" ht="14.25" x14ac:dyDescent="0.3">
      <c r="A7" s="373" t="s">
        <v>372</v>
      </c>
      <c r="B7" s="541">
        <v>19976.200000000004</v>
      </c>
      <c r="C7" s="474">
        <v>20559.962</v>
      </c>
      <c r="D7" s="474">
        <v>16070.648000000003</v>
      </c>
      <c r="E7" s="474">
        <v>18928.474999999999</v>
      </c>
      <c r="F7" s="474">
        <v>21694.990999999998</v>
      </c>
      <c r="G7" s="474">
        <v>15441.534</v>
      </c>
      <c r="H7" s="474">
        <v>15975.694</v>
      </c>
      <c r="I7" s="474">
        <v>14289.393999999998</v>
      </c>
      <c r="J7" s="474">
        <v>17430.16</v>
      </c>
      <c r="K7" s="474">
        <v>23252.631000000001</v>
      </c>
      <c r="L7" s="474">
        <v>21834.743999999999</v>
      </c>
      <c r="M7" s="474">
        <v>22601.947</v>
      </c>
      <c r="N7" s="550">
        <f t="shared" ref="N7:N10" si="1">SUM(B7:M7)</f>
        <v>228056.38</v>
      </c>
      <c r="P7" s="465"/>
    </row>
    <row r="8" spans="1:16" ht="14.25" x14ac:dyDescent="0.3">
      <c r="A8" s="373" t="s">
        <v>377</v>
      </c>
      <c r="B8" s="541"/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550">
        <f t="shared" si="1"/>
        <v>0</v>
      </c>
      <c r="P8" s="465"/>
    </row>
    <row r="9" spans="1:16" ht="14.25" x14ac:dyDescent="0.3">
      <c r="A9" s="373" t="s">
        <v>334</v>
      </c>
      <c r="B9" s="541">
        <v>7730.1040000000003</v>
      </c>
      <c r="C9" s="474">
        <v>7155.0899999999992</v>
      </c>
      <c r="D9" s="474">
        <v>6065.8230000000003</v>
      </c>
      <c r="E9" s="474">
        <v>7414.2110000000011</v>
      </c>
      <c r="F9" s="474">
        <v>6568.5980000000009</v>
      </c>
      <c r="G9" s="474">
        <v>8278.8589999999986</v>
      </c>
      <c r="H9" s="474">
        <v>10089.162</v>
      </c>
      <c r="I9" s="474">
        <v>5670.3509999999997</v>
      </c>
      <c r="J9" s="474">
        <v>8518.3160000000007</v>
      </c>
      <c r="K9" s="474">
        <v>9027.3909999999996</v>
      </c>
      <c r="L9" s="474">
        <v>7809.4299999999994</v>
      </c>
      <c r="M9" s="474">
        <v>8936.1529999999984</v>
      </c>
      <c r="N9" s="550">
        <f t="shared" si="1"/>
        <v>93263.487999999983</v>
      </c>
      <c r="P9" s="465"/>
    </row>
    <row r="10" spans="1:16" ht="15" thickBot="1" x14ac:dyDescent="0.35">
      <c r="A10" s="438" t="s">
        <v>335</v>
      </c>
      <c r="B10" s="542"/>
      <c r="C10" s="534"/>
      <c r="D10" s="534"/>
      <c r="E10" s="534"/>
      <c r="F10" s="534"/>
      <c r="G10" s="534"/>
      <c r="H10" s="534"/>
      <c r="I10" s="534"/>
      <c r="J10" s="534"/>
      <c r="K10" s="534"/>
      <c r="L10" s="534"/>
      <c r="M10" s="534"/>
      <c r="N10" s="553">
        <f t="shared" si="1"/>
        <v>0</v>
      </c>
      <c r="P10" s="465"/>
    </row>
    <row r="11" spans="1:16" ht="14.25" thickBot="1" x14ac:dyDescent="0.3">
      <c r="A11" s="345" t="s">
        <v>336</v>
      </c>
      <c r="B11" s="350">
        <f>SUM(B12:B28)</f>
        <v>177233.34</v>
      </c>
      <c r="C11" s="548">
        <f t="shared" ref="C11:N11" si="2">SUM(C12:C28)</f>
        <v>194598.14</v>
      </c>
      <c r="D11" s="548">
        <f t="shared" si="2"/>
        <v>206973.23</v>
      </c>
      <c r="E11" s="548">
        <f t="shared" si="2"/>
        <v>212400.54300000001</v>
      </c>
      <c r="F11" s="548">
        <f t="shared" si="2"/>
        <v>214106.86099999998</v>
      </c>
      <c r="G11" s="548">
        <f t="shared" si="2"/>
        <v>194150.19</v>
      </c>
      <c r="H11" s="548">
        <f t="shared" si="2"/>
        <v>197762.03899999999</v>
      </c>
      <c r="I11" s="548">
        <f t="shared" si="2"/>
        <v>202598.24800000002</v>
      </c>
      <c r="J11" s="548">
        <f t="shared" si="2"/>
        <v>186319.845</v>
      </c>
      <c r="K11" s="548">
        <f t="shared" si="2"/>
        <v>155641.52600000001</v>
      </c>
      <c r="L11" s="548">
        <f t="shared" si="2"/>
        <v>205236.69699999999</v>
      </c>
      <c r="M11" s="548">
        <f t="shared" si="2"/>
        <v>208523.95699999999</v>
      </c>
      <c r="N11" s="549">
        <f t="shared" si="2"/>
        <v>2355544.6159999999</v>
      </c>
      <c r="P11" s="466"/>
    </row>
    <row r="12" spans="1:16" ht="14.25" x14ac:dyDescent="0.3">
      <c r="A12" s="347" t="s">
        <v>386</v>
      </c>
      <c r="B12" s="446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552">
        <f t="shared" ref="N12:N28" si="3">SUM(B12:M12)</f>
        <v>0</v>
      </c>
      <c r="P12" s="465"/>
    </row>
    <row r="13" spans="1:16" ht="14.25" x14ac:dyDescent="0.3">
      <c r="A13" s="373" t="s">
        <v>337</v>
      </c>
      <c r="B13" s="541"/>
      <c r="C13" s="474"/>
      <c r="D13" s="474"/>
      <c r="E13" s="474"/>
      <c r="F13" s="474"/>
      <c r="G13" s="474"/>
      <c r="H13" s="474"/>
      <c r="I13" s="474"/>
      <c r="J13" s="474"/>
      <c r="K13" s="474"/>
      <c r="L13" s="474"/>
      <c r="M13" s="474"/>
      <c r="N13" s="550">
        <f t="shared" si="3"/>
        <v>0</v>
      </c>
      <c r="P13" s="465"/>
    </row>
    <row r="14" spans="1:16" ht="14.25" x14ac:dyDescent="0.3">
      <c r="A14" s="373" t="s">
        <v>338</v>
      </c>
      <c r="B14" s="541"/>
      <c r="C14" s="474"/>
      <c r="D14" s="474"/>
      <c r="E14" s="474"/>
      <c r="F14" s="474"/>
      <c r="G14" s="474"/>
      <c r="H14" s="474"/>
      <c r="I14" s="474"/>
      <c r="J14" s="474"/>
      <c r="K14" s="474"/>
      <c r="L14" s="474"/>
      <c r="M14" s="474"/>
      <c r="N14" s="550">
        <f t="shared" si="3"/>
        <v>0</v>
      </c>
      <c r="P14" s="465"/>
    </row>
    <row r="15" spans="1:16" ht="14.25" x14ac:dyDescent="0.3">
      <c r="A15" s="373" t="s">
        <v>339</v>
      </c>
      <c r="B15" s="541"/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550">
        <f t="shared" si="3"/>
        <v>0</v>
      </c>
      <c r="P15" s="465"/>
    </row>
    <row r="16" spans="1:16" ht="14.25" x14ac:dyDescent="0.3">
      <c r="A16" s="373" t="s">
        <v>340</v>
      </c>
      <c r="B16" s="541"/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550">
        <f t="shared" si="3"/>
        <v>0</v>
      </c>
      <c r="P16" s="465"/>
    </row>
    <row r="17" spans="1:16" ht="14.25" x14ac:dyDescent="0.3">
      <c r="A17" s="373" t="s">
        <v>341</v>
      </c>
      <c r="B17" s="541"/>
      <c r="C17" s="474"/>
      <c r="D17" s="474"/>
      <c r="E17" s="474"/>
      <c r="F17" s="474"/>
      <c r="G17" s="474"/>
      <c r="H17" s="474"/>
      <c r="I17" s="474"/>
      <c r="J17" s="474"/>
      <c r="K17" s="474"/>
      <c r="L17" s="474"/>
      <c r="M17" s="474"/>
      <c r="N17" s="550">
        <f t="shared" si="3"/>
        <v>0</v>
      </c>
      <c r="P17" s="465"/>
    </row>
    <row r="18" spans="1:16" ht="14.25" x14ac:dyDescent="0.3">
      <c r="A18" s="373" t="s">
        <v>430</v>
      </c>
      <c r="B18" s="541"/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550">
        <f t="shared" si="3"/>
        <v>0</v>
      </c>
      <c r="P18" s="465"/>
    </row>
    <row r="19" spans="1:16" ht="14.25" x14ac:dyDescent="0.3">
      <c r="A19" s="373" t="s">
        <v>431</v>
      </c>
      <c r="B19" s="541"/>
      <c r="C19" s="474"/>
      <c r="D19" s="474"/>
      <c r="E19" s="474"/>
      <c r="F19" s="474"/>
      <c r="G19" s="474"/>
      <c r="H19" s="474"/>
      <c r="I19" s="474"/>
      <c r="J19" s="474"/>
      <c r="K19" s="474"/>
      <c r="L19" s="474"/>
      <c r="M19" s="474"/>
      <c r="N19" s="550">
        <f t="shared" si="3"/>
        <v>0</v>
      </c>
      <c r="P19" s="465"/>
    </row>
    <row r="20" spans="1:16" ht="14.25" x14ac:dyDescent="0.3">
      <c r="A20" s="373" t="s">
        <v>432</v>
      </c>
      <c r="B20" s="541">
        <v>116403.689</v>
      </c>
      <c r="C20" s="474">
        <v>127285.228</v>
      </c>
      <c r="D20" s="474">
        <v>142243.6</v>
      </c>
      <c r="E20" s="474">
        <v>160690.753</v>
      </c>
      <c r="F20" s="474">
        <v>146763.22099999999</v>
      </c>
      <c r="G20" s="474">
        <v>143369.68300000002</v>
      </c>
      <c r="H20" s="474">
        <v>117443.595</v>
      </c>
      <c r="I20" s="474">
        <v>137781.353</v>
      </c>
      <c r="J20" s="474">
        <v>139815.603</v>
      </c>
      <c r="K20" s="474">
        <v>103951.49</v>
      </c>
      <c r="L20" s="474"/>
      <c r="M20" s="474"/>
      <c r="N20" s="550">
        <f t="shared" si="3"/>
        <v>1335748.2150000001</v>
      </c>
      <c r="P20" s="465"/>
    </row>
    <row r="21" spans="1:16" ht="14.25" x14ac:dyDescent="0.3">
      <c r="A21" s="373" t="s">
        <v>433</v>
      </c>
      <c r="B21" s="541">
        <v>60829.651000000005</v>
      </c>
      <c r="C21" s="474">
        <v>67312.911999999997</v>
      </c>
      <c r="D21" s="474">
        <v>64729.63</v>
      </c>
      <c r="E21" s="474">
        <v>51709.79</v>
      </c>
      <c r="F21" s="474">
        <v>67343.64</v>
      </c>
      <c r="G21" s="474">
        <v>50780.506999999998</v>
      </c>
      <c r="H21" s="474">
        <v>80318.444000000003</v>
      </c>
      <c r="I21" s="474">
        <v>64816.895000000004</v>
      </c>
      <c r="J21" s="474">
        <v>46504.241999999998</v>
      </c>
      <c r="K21" s="474">
        <v>51690.036</v>
      </c>
      <c r="L21" s="474"/>
      <c r="M21" s="474"/>
      <c r="N21" s="550">
        <f t="shared" si="3"/>
        <v>606035.74699999997</v>
      </c>
      <c r="P21" s="465"/>
    </row>
    <row r="22" spans="1:16" ht="14.25" x14ac:dyDescent="0.3">
      <c r="A22" s="373" t="s">
        <v>455</v>
      </c>
      <c r="B22" s="541"/>
      <c r="C22" s="474"/>
      <c r="D22" s="474"/>
      <c r="E22" s="474"/>
      <c r="F22" s="474"/>
      <c r="G22" s="474"/>
      <c r="H22" s="474"/>
      <c r="I22" s="474"/>
      <c r="J22" s="474"/>
      <c r="K22" s="474"/>
      <c r="L22" s="474">
        <v>150466.34299999999</v>
      </c>
      <c r="M22" s="474">
        <v>143784.31299999999</v>
      </c>
      <c r="N22" s="550">
        <f t="shared" si="3"/>
        <v>294250.65599999996</v>
      </c>
      <c r="P22" s="465"/>
    </row>
    <row r="23" spans="1:16" ht="14.25" x14ac:dyDescent="0.3">
      <c r="A23" s="373" t="s">
        <v>456</v>
      </c>
      <c r="B23" s="541"/>
      <c r="C23" s="474"/>
      <c r="D23" s="474"/>
      <c r="E23" s="474"/>
      <c r="F23" s="474"/>
      <c r="G23" s="474"/>
      <c r="H23" s="474"/>
      <c r="I23" s="474"/>
      <c r="J23" s="474"/>
      <c r="K23" s="474"/>
      <c r="L23" s="474">
        <v>54770.353999999999</v>
      </c>
      <c r="M23" s="474">
        <v>64739.644000000015</v>
      </c>
      <c r="N23" s="550">
        <f t="shared" si="3"/>
        <v>119509.99800000002</v>
      </c>
      <c r="P23" s="465"/>
    </row>
    <row r="24" spans="1:16" ht="14.25" x14ac:dyDescent="0.3">
      <c r="A24" s="373" t="s">
        <v>452</v>
      </c>
      <c r="B24" s="541"/>
      <c r="C24" s="474"/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550">
        <f t="shared" si="3"/>
        <v>0</v>
      </c>
      <c r="P24" s="465"/>
    </row>
    <row r="25" spans="1:16" ht="14.25" x14ac:dyDescent="0.3">
      <c r="A25" s="373" t="s">
        <v>434</v>
      </c>
      <c r="B25" s="541"/>
      <c r="C25" s="474"/>
      <c r="D25" s="474"/>
      <c r="E25" s="474"/>
      <c r="F25" s="474"/>
      <c r="G25" s="474"/>
      <c r="H25" s="474"/>
      <c r="I25" s="474"/>
      <c r="J25" s="474"/>
      <c r="K25" s="474"/>
      <c r="L25" s="474"/>
      <c r="M25" s="474"/>
      <c r="N25" s="550">
        <f t="shared" si="3"/>
        <v>0</v>
      </c>
      <c r="P25" s="465"/>
    </row>
    <row r="26" spans="1:16" ht="14.25" x14ac:dyDescent="0.3">
      <c r="A26" s="373" t="s">
        <v>461</v>
      </c>
      <c r="B26" s="541"/>
      <c r="C26" s="474"/>
      <c r="D26" s="474"/>
      <c r="E26" s="474"/>
      <c r="F26" s="474"/>
      <c r="G26" s="474"/>
      <c r="H26" s="474"/>
      <c r="I26" s="474"/>
      <c r="J26" s="474"/>
      <c r="K26" s="474"/>
      <c r="L26" s="474"/>
      <c r="M26" s="474"/>
      <c r="N26" s="550">
        <f t="shared" si="3"/>
        <v>0</v>
      </c>
      <c r="P26" s="465"/>
    </row>
    <row r="27" spans="1:16" ht="14.25" x14ac:dyDescent="0.3">
      <c r="A27" s="373" t="s">
        <v>462</v>
      </c>
      <c r="B27" s="541"/>
      <c r="C27" s="474"/>
      <c r="D27" s="474"/>
      <c r="E27" s="474"/>
      <c r="F27" s="474"/>
      <c r="G27" s="474"/>
      <c r="H27" s="474"/>
      <c r="I27" s="474"/>
      <c r="J27" s="474"/>
      <c r="K27" s="474"/>
      <c r="L27" s="474"/>
      <c r="M27" s="474"/>
      <c r="N27" s="550">
        <f t="shared" si="3"/>
        <v>0</v>
      </c>
      <c r="P27" s="465"/>
    </row>
    <row r="28" spans="1:16" ht="15" thickBot="1" x14ac:dyDescent="0.35">
      <c r="A28" s="438" t="s">
        <v>463</v>
      </c>
      <c r="B28" s="542"/>
      <c r="C28" s="534"/>
      <c r="D28" s="534"/>
      <c r="E28" s="534"/>
      <c r="F28" s="534"/>
      <c r="G28" s="534"/>
      <c r="H28" s="534"/>
      <c r="I28" s="534"/>
      <c r="J28" s="534"/>
      <c r="K28" s="534"/>
      <c r="L28" s="534"/>
      <c r="M28" s="534"/>
      <c r="N28" s="553">
        <f t="shared" si="3"/>
        <v>0</v>
      </c>
      <c r="P28" s="465"/>
    </row>
    <row r="29" spans="1:16" ht="14.25" thickBot="1" x14ac:dyDescent="0.3">
      <c r="A29" s="345" t="s">
        <v>24</v>
      </c>
      <c r="B29" s="350">
        <f t="shared" ref="B29:N29" si="4">SUM(B30:B33)</f>
        <v>50912.453000000001</v>
      </c>
      <c r="C29" s="548">
        <f t="shared" si="4"/>
        <v>41242.681000000004</v>
      </c>
      <c r="D29" s="548">
        <f t="shared" si="4"/>
        <v>36710.743000000002</v>
      </c>
      <c r="E29" s="548">
        <f t="shared" si="4"/>
        <v>39621.597000000002</v>
      </c>
      <c r="F29" s="548">
        <f t="shared" si="4"/>
        <v>52673.668999999994</v>
      </c>
      <c r="G29" s="548">
        <f t="shared" si="4"/>
        <v>36574.413</v>
      </c>
      <c r="H29" s="548">
        <f t="shared" si="4"/>
        <v>39231.308000000005</v>
      </c>
      <c r="I29" s="548">
        <f t="shared" si="4"/>
        <v>40509.381999999998</v>
      </c>
      <c r="J29" s="548">
        <f t="shared" si="4"/>
        <v>25013.135999999999</v>
      </c>
      <c r="K29" s="548">
        <f t="shared" si="4"/>
        <v>41971.949000000001</v>
      </c>
      <c r="L29" s="548">
        <f t="shared" si="4"/>
        <v>50841.911999999997</v>
      </c>
      <c r="M29" s="548">
        <f t="shared" si="4"/>
        <v>41865.294000000002</v>
      </c>
      <c r="N29" s="549">
        <f t="shared" si="4"/>
        <v>497168.53699999995</v>
      </c>
      <c r="P29" s="466"/>
    </row>
    <row r="30" spans="1:16" ht="14.25" x14ac:dyDescent="0.3">
      <c r="A30" s="347" t="s">
        <v>342</v>
      </c>
      <c r="B30" s="446"/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552">
        <f>SUM(B30:M30)</f>
        <v>0</v>
      </c>
      <c r="P30" s="465"/>
    </row>
    <row r="31" spans="1:16" ht="14.25" x14ac:dyDescent="0.3">
      <c r="A31" s="373" t="s">
        <v>343</v>
      </c>
      <c r="B31" s="541"/>
      <c r="C31" s="474"/>
      <c r="D31" s="474"/>
      <c r="E31" s="474"/>
      <c r="F31" s="474"/>
      <c r="G31" s="474"/>
      <c r="H31" s="474"/>
      <c r="I31" s="474"/>
      <c r="J31" s="474"/>
      <c r="K31" s="474"/>
      <c r="L31" s="474">
        <v>2982.1029999999992</v>
      </c>
      <c r="M31" s="474">
        <v>1919.5030000000008</v>
      </c>
      <c r="N31" s="550">
        <f t="shared" ref="N31:N33" si="5">SUM(B31:M31)</f>
        <v>4901.6059999999998</v>
      </c>
      <c r="P31" s="465"/>
    </row>
    <row r="32" spans="1:16" ht="14.25" x14ac:dyDescent="0.3">
      <c r="A32" s="373" t="s">
        <v>24</v>
      </c>
      <c r="B32" s="541">
        <v>227.41499999999999</v>
      </c>
      <c r="C32" s="474">
        <v>331.91</v>
      </c>
      <c r="D32" s="474">
        <v>2556.5039999999999</v>
      </c>
      <c r="E32" s="474">
        <v>13025.217000000001</v>
      </c>
      <c r="F32" s="474">
        <v>20474.498999999996</v>
      </c>
      <c r="G32" s="474">
        <v>8511.9410000000025</v>
      </c>
      <c r="H32" s="474">
        <v>18512.561999999998</v>
      </c>
      <c r="I32" s="474">
        <v>5599.3509999999987</v>
      </c>
      <c r="J32" s="474">
        <v>7.0039999999999054</v>
      </c>
      <c r="K32" s="474">
        <v>16478.050999999999</v>
      </c>
      <c r="L32" s="474"/>
      <c r="M32" s="474"/>
      <c r="N32" s="550">
        <f t="shared" si="5"/>
        <v>85724.453999999998</v>
      </c>
      <c r="P32" s="465"/>
    </row>
    <row r="33" spans="1:16" ht="15" thickBot="1" x14ac:dyDescent="0.35">
      <c r="A33" s="438" t="s">
        <v>25</v>
      </c>
      <c r="B33" s="542">
        <v>50685.038</v>
      </c>
      <c r="C33" s="534">
        <v>40910.771000000001</v>
      </c>
      <c r="D33" s="534">
        <v>34154.239000000001</v>
      </c>
      <c r="E33" s="534">
        <v>26596.38</v>
      </c>
      <c r="F33" s="534">
        <v>32199.17</v>
      </c>
      <c r="G33" s="534">
        <v>28062.472000000002</v>
      </c>
      <c r="H33" s="534">
        <v>20718.746000000003</v>
      </c>
      <c r="I33" s="534">
        <v>34910.031000000003</v>
      </c>
      <c r="J33" s="534">
        <v>25006.131999999998</v>
      </c>
      <c r="K33" s="534">
        <v>25493.898000000001</v>
      </c>
      <c r="L33" s="534">
        <v>47859.809000000001</v>
      </c>
      <c r="M33" s="534">
        <v>39945.790999999997</v>
      </c>
      <c r="N33" s="553">
        <f t="shared" si="5"/>
        <v>406542.47699999996</v>
      </c>
      <c r="P33" s="465"/>
    </row>
    <row r="34" spans="1:16" ht="14.25" thickBot="1" x14ac:dyDescent="0.3">
      <c r="A34" s="345" t="s">
        <v>344</v>
      </c>
      <c r="B34" s="350">
        <f>SUM(B35:B48)</f>
        <v>190589.03</v>
      </c>
      <c r="C34" s="548">
        <f t="shared" ref="C34:N34" si="6">SUM(C35:C48)</f>
        <v>185644.38200000001</v>
      </c>
      <c r="D34" s="548">
        <f t="shared" si="6"/>
        <v>124266.24400000002</v>
      </c>
      <c r="E34" s="548">
        <f t="shared" si="6"/>
        <v>184943.592</v>
      </c>
      <c r="F34" s="548">
        <f t="shared" si="6"/>
        <v>211957.92100000003</v>
      </c>
      <c r="G34" s="548">
        <f t="shared" si="6"/>
        <v>218465.15400000001</v>
      </c>
      <c r="H34" s="548">
        <f t="shared" si="6"/>
        <v>217743.83300000001</v>
      </c>
      <c r="I34" s="548">
        <f t="shared" si="6"/>
        <v>223126.223</v>
      </c>
      <c r="J34" s="548">
        <f t="shared" si="6"/>
        <v>221250.03700000001</v>
      </c>
      <c r="K34" s="548">
        <f t="shared" si="6"/>
        <v>223836.28400000001</v>
      </c>
      <c r="L34" s="548">
        <f t="shared" si="6"/>
        <v>206748.52499999999</v>
      </c>
      <c r="M34" s="548">
        <f t="shared" si="6"/>
        <v>220055.16699999999</v>
      </c>
      <c r="N34" s="549">
        <f t="shared" si="6"/>
        <v>2428626.392</v>
      </c>
      <c r="P34" s="466"/>
    </row>
    <row r="35" spans="1:16" ht="14.25" x14ac:dyDescent="0.3">
      <c r="A35" s="347" t="s">
        <v>373</v>
      </c>
      <c r="B35" s="446">
        <v>25.689999999999998</v>
      </c>
      <c r="C35" s="447">
        <v>0</v>
      </c>
      <c r="D35" s="447">
        <v>561.8009999999997</v>
      </c>
      <c r="E35" s="447">
        <v>0</v>
      </c>
      <c r="F35" s="447">
        <v>94.97199999999998</v>
      </c>
      <c r="G35" s="447">
        <v>0</v>
      </c>
      <c r="H35" s="447">
        <v>800.35700000000008</v>
      </c>
      <c r="I35" s="447">
        <v>0</v>
      </c>
      <c r="J35" s="447">
        <v>0</v>
      </c>
      <c r="K35" s="447">
        <v>1195.9100000000001</v>
      </c>
      <c r="L35" s="447"/>
      <c r="M35" s="447">
        <v>189.05100000000002</v>
      </c>
      <c r="N35" s="552">
        <f>SUM(B35:M35)</f>
        <v>2867.7809999999995</v>
      </c>
      <c r="P35" s="465"/>
    </row>
    <row r="36" spans="1:16" ht="14.25" x14ac:dyDescent="0.3">
      <c r="A36" s="373" t="s">
        <v>307</v>
      </c>
      <c r="B36" s="541"/>
      <c r="C36" s="474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550">
        <f t="shared" ref="N36:N48" si="7">SUM(B36:M36)</f>
        <v>0</v>
      </c>
      <c r="P36" s="465"/>
    </row>
    <row r="37" spans="1:16" ht="14.25" x14ac:dyDescent="0.3">
      <c r="A37" s="373" t="s">
        <v>345</v>
      </c>
      <c r="B37" s="541">
        <v>0</v>
      </c>
      <c r="C37" s="474">
        <v>0</v>
      </c>
      <c r="D37" s="474">
        <v>70.167000000001281</v>
      </c>
      <c r="E37" s="474">
        <v>5330.2929999999997</v>
      </c>
      <c r="F37" s="474">
        <v>2633.5109999999986</v>
      </c>
      <c r="G37" s="474">
        <v>0</v>
      </c>
      <c r="H37" s="474">
        <v>0</v>
      </c>
      <c r="I37" s="474">
        <v>0</v>
      </c>
      <c r="J37" s="474">
        <v>0</v>
      </c>
      <c r="K37" s="474">
        <v>5093.116</v>
      </c>
      <c r="L37" s="474"/>
      <c r="M37" s="474">
        <v>387.8189999999999</v>
      </c>
      <c r="N37" s="550">
        <f t="shared" si="7"/>
        <v>13514.905999999999</v>
      </c>
      <c r="P37" s="465"/>
    </row>
    <row r="38" spans="1:16" ht="14.25" x14ac:dyDescent="0.3">
      <c r="A38" s="373" t="s">
        <v>346</v>
      </c>
      <c r="B38" s="541"/>
      <c r="C38" s="474"/>
      <c r="D38" s="474"/>
      <c r="E38" s="474"/>
      <c r="F38" s="474"/>
      <c r="G38" s="474"/>
      <c r="H38" s="474"/>
      <c r="I38" s="474"/>
      <c r="J38" s="474"/>
      <c r="K38" s="474"/>
      <c r="L38" s="474"/>
      <c r="M38" s="474"/>
      <c r="N38" s="550">
        <f t="shared" si="7"/>
        <v>0</v>
      </c>
      <c r="P38" s="465"/>
    </row>
    <row r="39" spans="1:16" ht="14.25" x14ac:dyDescent="0.3">
      <c r="A39" s="373" t="s">
        <v>457</v>
      </c>
      <c r="B39" s="541"/>
      <c r="C39" s="474"/>
      <c r="D39" s="474"/>
      <c r="E39" s="474"/>
      <c r="F39" s="474"/>
      <c r="G39" s="474"/>
      <c r="H39" s="474"/>
      <c r="I39" s="474"/>
      <c r="J39" s="474"/>
      <c r="K39" s="474"/>
      <c r="L39" s="474">
        <v>204077.34</v>
      </c>
      <c r="M39" s="474">
        <v>213918.351</v>
      </c>
      <c r="N39" s="550">
        <f t="shared" si="7"/>
        <v>417995.69099999999</v>
      </c>
      <c r="P39" s="465"/>
    </row>
    <row r="40" spans="1:16" ht="14.25" x14ac:dyDescent="0.3">
      <c r="A40" s="373" t="s">
        <v>458</v>
      </c>
      <c r="B40" s="541"/>
      <c r="C40" s="474"/>
      <c r="D40" s="474"/>
      <c r="E40" s="474"/>
      <c r="F40" s="474"/>
      <c r="G40" s="474"/>
      <c r="H40" s="474"/>
      <c r="I40" s="474"/>
      <c r="J40" s="474"/>
      <c r="K40" s="474"/>
      <c r="L40" s="474"/>
      <c r="M40" s="474"/>
      <c r="N40" s="550">
        <f t="shared" si="7"/>
        <v>0</v>
      </c>
      <c r="P40" s="465"/>
    </row>
    <row r="41" spans="1:16" ht="14.25" x14ac:dyDescent="0.3">
      <c r="A41" s="373" t="s">
        <v>459</v>
      </c>
      <c r="B41" s="541"/>
      <c r="C41" s="474"/>
      <c r="D41" s="474"/>
      <c r="E41" s="474"/>
      <c r="F41" s="474"/>
      <c r="G41" s="474"/>
      <c r="H41" s="474"/>
      <c r="I41" s="474"/>
      <c r="J41" s="474"/>
      <c r="K41" s="474"/>
      <c r="L41" s="474">
        <v>2671.1849999999999</v>
      </c>
      <c r="M41" s="474">
        <v>5559.9459999999999</v>
      </c>
      <c r="N41" s="550">
        <f t="shared" si="7"/>
        <v>8231.1309999999994</v>
      </c>
      <c r="P41" s="465"/>
    </row>
    <row r="42" spans="1:16" ht="14.25" x14ac:dyDescent="0.3">
      <c r="A42" s="373" t="s">
        <v>306</v>
      </c>
      <c r="B42" s="541"/>
      <c r="C42" s="474"/>
      <c r="D42" s="474"/>
      <c r="E42" s="474"/>
      <c r="F42" s="474"/>
      <c r="G42" s="474"/>
      <c r="H42" s="474"/>
      <c r="I42" s="474"/>
      <c r="J42" s="474"/>
      <c r="K42" s="474"/>
      <c r="L42" s="474"/>
      <c r="M42" s="474"/>
      <c r="N42" s="550">
        <f t="shared" si="7"/>
        <v>0</v>
      </c>
      <c r="P42" s="465"/>
    </row>
    <row r="43" spans="1:16" ht="14.25" x14ac:dyDescent="0.3">
      <c r="A43" s="373" t="s">
        <v>347</v>
      </c>
      <c r="B43" s="541"/>
      <c r="C43" s="474"/>
      <c r="D43" s="474"/>
      <c r="E43" s="474"/>
      <c r="F43" s="474"/>
      <c r="G43" s="474"/>
      <c r="H43" s="474"/>
      <c r="I43" s="474"/>
      <c r="J43" s="474"/>
      <c r="K43" s="474"/>
      <c r="L43" s="474"/>
      <c r="M43" s="474"/>
      <c r="N43" s="550">
        <f t="shared" si="7"/>
        <v>0</v>
      </c>
      <c r="P43" s="465"/>
    </row>
    <row r="44" spans="1:16" ht="14.25" x14ac:dyDescent="0.3">
      <c r="A44" s="373" t="s">
        <v>435</v>
      </c>
      <c r="B44" s="541"/>
      <c r="C44" s="474"/>
      <c r="D44" s="474"/>
      <c r="E44" s="474"/>
      <c r="F44" s="474"/>
      <c r="G44" s="474"/>
      <c r="H44" s="474"/>
      <c r="I44" s="474"/>
      <c r="J44" s="474"/>
      <c r="K44" s="474"/>
      <c r="L44" s="474"/>
      <c r="M44" s="474"/>
      <c r="N44" s="550">
        <f t="shared" si="7"/>
        <v>0</v>
      </c>
      <c r="P44" s="465"/>
    </row>
    <row r="45" spans="1:16" ht="14.25" x14ac:dyDescent="0.3">
      <c r="A45" s="373" t="s">
        <v>436</v>
      </c>
      <c r="B45" s="541"/>
      <c r="C45" s="474"/>
      <c r="D45" s="474"/>
      <c r="E45" s="474"/>
      <c r="F45" s="474"/>
      <c r="G45" s="474"/>
      <c r="H45" s="474"/>
      <c r="I45" s="474"/>
      <c r="J45" s="474"/>
      <c r="K45" s="474"/>
      <c r="L45" s="474"/>
      <c r="M45" s="474"/>
      <c r="N45" s="550">
        <f t="shared" si="7"/>
        <v>0</v>
      </c>
      <c r="P45" s="465"/>
    </row>
    <row r="46" spans="1:16" ht="14.25" x14ac:dyDescent="0.3">
      <c r="A46" s="373" t="s">
        <v>437</v>
      </c>
      <c r="B46" s="541">
        <v>1326.924</v>
      </c>
      <c r="C46" s="474">
        <v>2038.374</v>
      </c>
      <c r="D46" s="474">
        <v>4425.393</v>
      </c>
      <c r="E46" s="474">
        <v>2495.7930000000001</v>
      </c>
      <c r="F46" s="474">
        <v>4446.9970000000003</v>
      </c>
      <c r="G46" s="474">
        <v>2129.4009999999998</v>
      </c>
      <c r="H46" s="474">
        <v>2292.4560000000001</v>
      </c>
      <c r="I46" s="474">
        <v>3310.7710000000002</v>
      </c>
      <c r="J46" s="474"/>
      <c r="K46" s="474">
        <v>0</v>
      </c>
      <c r="L46" s="474"/>
      <c r="M46" s="474"/>
      <c r="N46" s="550">
        <f t="shared" si="7"/>
        <v>22466.108999999997</v>
      </c>
      <c r="P46" s="465"/>
    </row>
    <row r="47" spans="1:16" ht="14.25" x14ac:dyDescent="0.3">
      <c r="A47" s="373" t="s">
        <v>536</v>
      </c>
      <c r="B47" s="541"/>
      <c r="C47" s="474"/>
      <c r="D47" s="474"/>
      <c r="E47" s="474"/>
      <c r="F47" s="474"/>
      <c r="G47" s="474"/>
      <c r="H47" s="474"/>
      <c r="I47" s="474"/>
      <c r="J47" s="474"/>
      <c r="K47" s="474"/>
      <c r="L47" s="474"/>
      <c r="M47" s="474"/>
      <c r="N47" s="550">
        <f t="shared" si="7"/>
        <v>0</v>
      </c>
      <c r="P47" s="465"/>
    </row>
    <row r="48" spans="1:16" ht="15" thickBot="1" x14ac:dyDescent="0.35">
      <c r="A48" s="438" t="s">
        <v>344</v>
      </c>
      <c r="B48" s="542">
        <v>189236.416</v>
      </c>
      <c r="C48" s="534">
        <v>183606.008</v>
      </c>
      <c r="D48" s="534">
        <v>119208.88300000002</v>
      </c>
      <c r="E48" s="534">
        <v>177117.50599999999</v>
      </c>
      <c r="F48" s="534">
        <v>204782.44100000002</v>
      </c>
      <c r="G48" s="534">
        <v>216335.753</v>
      </c>
      <c r="H48" s="534">
        <v>214651.02000000002</v>
      </c>
      <c r="I48" s="534">
        <v>219815.45199999999</v>
      </c>
      <c r="J48" s="534">
        <v>221250.03700000001</v>
      </c>
      <c r="K48" s="534">
        <v>217547.258</v>
      </c>
      <c r="L48" s="534"/>
      <c r="M48" s="534"/>
      <c r="N48" s="553">
        <f t="shared" si="7"/>
        <v>1963550.774</v>
      </c>
      <c r="P48" s="465"/>
    </row>
    <row r="49" spans="1:16" ht="14.25" thickBot="1" x14ac:dyDescent="0.3">
      <c r="A49" s="345" t="s">
        <v>348</v>
      </c>
      <c r="B49" s="350">
        <f>SUM(B50:B61)</f>
        <v>39487.160000000003</v>
      </c>
      <c r="C49" s="548">
        <f t="shared" ref="C49:N49" si="8">SUM(C50:C61)</f>
        <v>43594.950000000004</v>
      </c>
      <c r="D49" s="548">
        <f t="shared" si="8"/>
        <v>52200.508000000002</v>
      </c>
      <c r="E49" s="548">
        <f t="shared" si="8"/>
        <v>32867.885999999999</v>
      </c>
      <c r="F49" s="548">
        <f t="shared" si="8"/>
        <v>34298.331000000006</v>
      </c>
      <c r="G49" s="548">
        <f t="shared" si="8"/>
        <v>40169.585999999996</v>
      </c>
      <c r="H49" s="548">
        <f t="shared" si="8"/>
        <v>43453.670000000006</v>
      </c>
      <c r="I49" s="548">
        <f t="shared" si="8"/>
        <v>35658.032000000007</v>
      </c>
      <c r="J49" s="548">
        <f t="shared" si="8"/>
        <v>33862.993999999999</v>
      </c>
      <c r="K49" s="548">
        <f t="shared" si="8"/>
        <v>58726.665999999997</v>
      </c>
      <c r="L49" s="548">
        <f t="shared" si="8"/>
        <v>41514.760999999999</v>
      </c>
      <c r="M49" s="548">
        <f t="shared" si="8"/>
        <v>28935.333999999995</v>
      </c>
      <c r="N49" s="549">
        <f t="shared" si="8"/>
        <v>484769.87799999997</v>
      </c>
      <c r="P49" s="466"/>
    </row>
    <row r="50" spans="1:16" ht="14.25" x14ac:dyDescent="0.3">
      <c r="A50" s="347" t="s">
        <v>308</v>
      </c>
      <c r="B50" s="446">
        <v>0</v>
      </c>
      <c r="C50" s="447"/>
      <c r="D50" s="447"/>
      <c r="E50" s="447"/>
      <c r="F50" s="447"/>
      <c r="G50" s="447"/>
      <c r="H50" s="447"/>
      <c r="I50" s="447"/>
      <c r="J50" s="447"/>
      <c r="K50" s="447"/>
      <c r="L50" s="447">
        <v>4029.8480000000004</v>
      </c>
      <c r="M50" s="447"/>
      <c r="N50" s="552">
        <f t="shared" ref="N50:N61" si="9">SUM(B50:M50)</f>
        <v>4029.8480000000004</v>
      </c>
      <c r="P50" s="465"/>
    </row>
    <row r="51" spans="1:16" ht="14.25" x14ac:dyDescent="0.3">
      <c r="A51" s="373" t="s">
        <v>349</v>
      </c>
      <c r="B51" s="541"/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550">
        <f t="shared" si="9"/>
        <v>0</v>
      </c>
      <c r="P51" s="465"/>
    </row>
    <row r="52" spans="1:16" ht="14.25" x14ac:dyDescent="0.3">
      <c r="A52" s="373" t="s">
        <v>350</v>
      </c>
      <c r="B52" s="541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550">
        <f t="shared" si="9"/>
        <v>0</v>
      </c>
      <c r="P52" s="465"/>
    </row>
    <row r="53" spans="1:16" ht="14.25" x14ac:dyDescent="0.3">
      <c r="A53" s="373" t="s">
        <v>351</v>
      </c>
      <c r="B53" s="541"/>
      <c r="C53" s="474"/>
      <c r="D53" s="474"/>
      <c r="E53" s="474"/>
      <c r="F53" s="474"/>
      <c r="G53" s="474"/>
      <c r="H53" s="474"/>
      <c r="I53" s="474"/>
      <c r="J53" s="474"/>
      <c r="K53" s="474"/>
      <c r="L53" s="474">
        <v>37484.913</v>
      </c>
      <c r="M53" s="474">
        <v>28860.081999999999</v>
      </c>
      <c r="N53" s="550">
        <f t="shared" si="9"/>
        <v>66344.994999999995</v>
      </c>
      <c r="P53" s="465"/>
    </row>
    <row r="54" spans="1:16" ht="14.25" x14ac:dyDescent="0.3">
      <c r="A54" s="373" t="s">
        <v>413</v>
      </c>
      <c r="B54" s="541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550">
        <f t="shared" si="9"/>
        <v>0</v>
      </c>
      <c r="P54" s="465"/>
    </row>
    <row r="55" spans="1:16" ht="14.25" x14ac:dyDescent="0.3">
      <c r="A55" s="373" t="s">
        <v>414</v>
      </c>
      <c r="B55" s="541">
        <v>0</v>
      </c>
      <c r="C55" s="474">
        <v>0</v>
      </c>
      <c r="D55" s="474">
        <v>0</v>
      </c>
      <c r="E55" s="474">
        <v>0</v>
      </c>
      <c r="F55" s="474">
        <v>0</v>
      </c>
      <c r="G55" s="474">
        <v>0</v>
      </c>
      <c r="H55" s="474">
        <v>0</v>
      </c>
      <c r="I55" s="474">
        <v>0</v>
      </c>
      <c r="J55" s="474">
        <v>0</v>
      </c>
      <c r="K55" s="474">
        <v>4033.4679999999998</v>
      </c>
      <c r="L55" s="474"/>
      <c r="M55" s="474"/>
      <c r="N55" s="550">
        <f t="shared" si="9"/>
        <v>4033.4679999999998</v>
      </c>
      <c r="P55" s="465"/>
    </row>
    <row r="56" spans="1:16" ht="14.25" x14ac:dyDescent="0.3">
      <c r="A56" s="373" t="s">
        <v>438</v>
      </c>
      <c r="B56" s="541"/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550">
        <f t="shared" si="9"/>
        <v>0</v>
      </c>
      <c r="P56" s="465"/>
    </row>
    <row r="57" spans="1:16" ht="14.25" x14ac:dyDescent="0.3">
      <c r="A57" s="373" t="s">
        <v>439</v>
      </c>
      <c r="B57" s="541"/>
      <c r="C57" s="474"/>
      <c r="D57" s="474"/>
      <c r="E57" s="474"/>
      <c r="F57" s="474"/>
      <c r="G57" s="474"/>
      <c r="H57" s="474"/>
      <c r="I57" s="474"/>
      <c r="J57" s="474"/>
      <c r="K57" s="474"/>
      <c r="L57" s="474"/>
      <c r="M57" s="474"/>
      <c r="N57" s="550">
        <f t="shared" si="9"/>
        <v>0</v>
      </c>
      <c r="P57" s="465"/>
    </row>
    <row r="58" spans="1:16" ht="14.25" x14ac:dyDescent="0.3">
      <c r="A58" s="373" t="s">
        <v>440</v>
      </c>
      <c r="B58" s="541">
        <v>39487.160000000003</v>
      </c>
      <c r="C58" s="474">
        <v>43594.950000000004</v>
      </c>
      <c r="D58" s="474">
        <v>52200.508000000002</v>
      </c>
      <c r="E58" s="474">
        <v>32867.885999999999</v>
      </c>
      <c r="F58" s="474">
        <v>34298.331000000006</v>
      </c>
      <c r="G58" s="474">
        <v>40169.585999999996</v>
      </c>
      <c r="H58" s="474">
        <v>43453.670000000006</v>
      </c>
      <c r="I58" s="474">
        <v>35658.032000000007</v>
      </c>
      <c r="J58" s="474">
        <v>33862.993999999999</v>
      </c>
      <c r="K58" s="474">
        <v>54693.197999999997</v>
      </c>
      <c r="L58" s="474"/>
      <c r="M58" s="474"/>
      <c r="N58" s="550">
        <f t="shared" si="9"/>
        <v>410286.315</v>
      </c>
      <c r="P58" s="465"/>
    </row>
    <row r="59" spans="1:16" ht="14.25" x14ac:dyDescent="0.3">
      <c r="A59" s="373" t="s">
        <v>534</v>
      </c>
      <c r="B59" s="541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>
        <v>4754.2619999999997</v>
      </c>
      <c r="N59" s="550">
        <f t="shared" si="9"/>
        <v>4754.2619999999997</v>
      </c>
      <c r="P59" s="465"/>
    </row>
    <row r="60" spans="1:16" ht="14.25" x14ac:dyDescent="0.3">
      <c r="A60" s="373" t="s">
        <v>535</v>
      </c>
      <c r="B60" s="541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>
        <v>-4679.01</v>
      </c>
      <c r="N60" s="550">
        <f t="shared" si="9"/>
        <v>-4679.01</v>
      </c>
      <c r="P60" s="465"/>
    </row>
    <row r="61" spans="1:16" ht="15" thickBot="1" x14ac:dyDescent="0.35">
      <c r="A61" s="438" t="s">
        <v>464</v>
      </c>
      <c r="B61" s="542">
        <v>0</v>
      </c>
      <c r="C61" s="534">
        <v>0</v>
      </c>
      <c r="D61" s="534">
        <v>0</v>
      </c>
      <c r="E61" s="534">
        <v>0</v>
      </c>
      <c r="F61" s="534">
        <v>0</v>
      </c>
      <c r="G61" s="534">
        <v>0</v>
      </c>
      <c r="H61" s="534">
        <v>0</v>
      </c>
      <c r="I61" s="534">
        <v>0</v>
      </c>
      <c r="J61" s="534">
        <v>0</v>
      </c>
      <c r="K61" s="534">
        <v>0</v>
      </c>
      <c r="L61" s="534">
        <v>0</v>
      </c>
      <c r="M61" s="534">
        <v>0</v>
      </c>
      <c r="N61" s="553">
        <f t="shared" si="9"/>
        <v>0</v>
      </c>
      <c r="P61" s="465"/>
    </row>
    <row r="62" spans="1:16" ht="14.25" thickBot="1" x14ac:dyDescent="0.3">
      <c r="A62" s="345" t="s">
        <v>352</v>
      </c>
      <c r="B62" s="350">
        <f>+SUM(B63:B64)</f>
        <v>0</v>
      </c>
      <c r="C62" s="548">
        <f t="shared" ref="C62:N62" si="10">+SUM(C63:C64)</f>
        <v>0</v>
      </c>
      <c r="D62" s="548">
        <f t="shared" si="10"/>
        <v>0</v>
      </c>
      <c r="E62" s="548">
        <f t="shared" si="10"/>
        <v>0</v>
      </c>
      <c r="F62" s="548">
        <f t="shared" si="10"/>
        <v>0</v>
      </c>
      <c r="G62" s="548">
        <f t="shared" si="10"/>
        <v>0</v>
      </c>
      <c r="H62" s="548">
        <f t="shared" si="10"/>
        <v>0</v>
      </c>
      <c r="I62" s="548">
        <f t="shared" si="10"/>
        <v>0</v>
      </c>
      <c r="J62" s="548">
        <f t="shared" si="10"/>
        <v>0</v>
      </c>
      <c r="K62" s="548">
        <f t="shared" si="10"/>
        <v>0</v>
      </c>
      <c r="L62" s="548">
        <f t="shared" si="10"/>
        <v>0</v>
      </c>
      <c r="M62" s="548">
        <f t="shared" si="10"/>
        <v>0</v>
      </c>
      <c r="N62" s="549">
        <f t="shared" si="10"/>
        <v>0</v>
      </c>
      <c r="P62" s="466"/>
    </row>
    <row r="63" spans="1:16" ht="14.25" x14ac:dyDescent="0.3">
      <c r="A63" s="347" t="s">
        <v>353</v>
      </c>
      <c r="B63" s="446"/>
      <c r="C63" s="447"/>
      <c r="D63" s="447"/>
      <c r="E63" s="447"/>
      <c r="F63" s="447"/>
      <c r="G63" s="447"/>
      <c r="H63" s="447"/>
      <c r="I63" s="447"/>
      <c r="J63" s="447"/>
      <c r="K63" s="447"/>
      <c r="L63" s="447"/>
      <c r="M63" s="447"/>
      <c r="N63" s="552">
        <f>SUM(B63:M63)</f>
        <v>0</v>
      </c>
      <c r="P63" s="465"/>
    </row>
    <row r="64" spans="1:16" ht="15" thickBot="1" x14ac:dyDescent="0.35">
      <c r="A64" s="438" t="s">
        <v>352</v>
      </c>
      <c r="B64" s="542"/>
      <c r="C64" s="534"/>
      <c r="D64" s="534"/>
      <c r="E64" s="534"/>
      <c r="F64" s="534"/>
      <c r="G64" s="534"/>
      <c r="H64" s="534"/>
      <c r="I64" s="534"/>
      <c r="J64" s="534"/>
      <c r="K64" s="534"/>
      <c r="L64" s="534"/>
      <c r="M64" s="534"/>
      <c r="N64" s="553">
        <f>SUM(B64:M64)</f>
        <v>0</v>
      </c>
      <c r="P64" s="465"/>
    </row>
    <row r="65" spans="1:16" ht="14.25" thickBot="1" x14ac:dyDescent="0.3">
      <c r="A65" s="345" t="s">
        <v>354</v>
      </c>
      <c r="B65" s="350">
        <f>SUM(B66:B72)</f>
        <v>0</v>
      </c>
      <c r="C65" s="548">
        <f t="shared" ref="C65:N65" si="11">SUM(C66:C72)</f>
        <v>232.97300000000001</v>
      </c>
      <c r="D65" s="548">
        <f t="shared" si="11"/>
        <v>0</v>
      </c>
      <c r="E65" s="548">
        <f t="shared" si="11"/>
        <v>2529.3010000000027</v>
      </c>
      <c r="F65" s="548">
        <f t="shared" si="11"/>
        <v>9833.0660000000007</v>
      </c>
      <c r="G65" s="548">
        <f t="shared" si="11"/>
        <v>1660.978000000001</v>
      </c>
      <c r="H65" s="548">
        <f t="shared" si="11"/>
        <v>6562.4150000000009</v>
      </c>
      <c r="I65" s="548">
        <f t="shared" si="11"/>
        <v>959.2510000000002</v>
      </c>
      <c r="J65" s="548">
        <f t="shared" si="11"/>
        <v>5128.0589999999993</v>
      </c>
      <c r="K65" s="548">
        <f t="shared" si="11"/>
        <v>7718.8839999999991</v>
      </c>
      <c r="L65" s="548">
        <f t="shared" si="11"/>
        <v>4078.8400000000015</v>
      </c>
      <c r="M65" s="548">
        <f t="shared" si="11"/>
        <v>3291.7850000000012</v>
      </c>
      <c r="N65" s="549">
        <f t="shared" si="11"/>
        <v>41995.552000000011</v>
      </c>
      <c r="P65" s="466"/>
    </row>
    <row r="66" spans="1:16" ht="14.25" x14ac:dyDescent="0.3">
      <c r="A66" s="347" t="s">
        <v>374</v>
      </c>
      <c r="B66" s="446"/>
      <c r="C66" s="447"/>
      <c r="D66" s="447"/>
      <c r="E66" s="447"/>
      <c r="F66" s="447"/>
      <c r="G66" s="447"/>
      <c r="H66" s="447"/>
      <c r="I66" s="447"/>
      <c r="J66" s="447"/>
      <c r="K66" s="447"/>
      <c r="L66" s="447"/>
      <c r="M66" s="447"/>
      <c r="N66" s="552">
        <f>SUM(B66:M66)</f>
        <v>0</v>
      </c>
      <c r="P66" s="465"/>
    </row>
    <row r="67" spans="1:16" ht="14.25" x14ac:dyDescent="0.3">
      <c r="A67" s="373" t="s">
        <v>355</v>
      </c>
      <c r="B67" s="541"/>
      <c r="C67" s="474"/>
      <c r="D67" s="474"/>
      <c r="E67" s="474"/>
      <c r="F67" s="474"/>
      <c r="G67" s="474"/>
      <c r="H67" s="474"/>
      <c r="I67" s="474"/>
      <c r="J67" s="474"/>
      <c r="K67" s="474"/>
      <c r="L67" s="474"/>
      <c r="M67" s="474"/>
      <c r="N67" s="550">
        <f t="shared" ref="N67:N72" si="12">SUM(B67:M67)</f>
        <v>0</v>
      </c>
      <c r="P67" s="465"/>
    </row>
    <row r="68" spans="1:16" ht="14.25" x14ac:dyDescent="0.3">
      <c r="A68" s="373" t="s">
        <v>375</v>
      </c>
      <c r="B68" s="541"/>
      <c r="C68" s="474"/>
      <c r="D68" s="474"/>
      <c r="E68" s="474"/>
      <c r="F68" s="474"/>
      <c r="G68" s="474"/>
      <c r="H68" s="474"/>
      <c r="I68" s="474"/>
      <c r="J68" s="474"/>
      <c r="K68" s="474"/>
      <c r="L68" s="474"/>
      <c r="M68" s="474"/>
      <c r="N68" s="550">
        <f t="shared" si="12"/>
        <v>0</v>
      </c>
      <c r="P68" s="465"/>
    </row>
    <row r="69" spans="1:16" ht="14.25" x14ac:dyDescent="0.3">
      <c r="A69" s="373" t="s">
        <v>356</v>
      </c>
      <c r="B69" s="541">
        <v>0</v>
      </c>
      <c r="C69" s="474">
        <v>0</v>
      </c>
      <c r="D69" s="474">
        <v>0</v>
      </c>
      <c r="E69" s="474">
        <v>0</v>
      </c>
      <c r="F69" s="474">
        <v>0</v>
      </c>
      <c r="G69" s="474">
        <v>0</v>
      </c>
      <c r="H69" s="474">
        <v>0</v>
      </c>
      <c r="I69" s="474">
        <v>0</v>
      </c>
      <c r="J69" s="474">
        <v>0</v>
      </c>
      <c r="K69" s="474">
        <v>0</v>
      </c>
      <c r="L69" s="474"/>
      <c r="M69" s="474"/>
      <c r="N69" s="550">
        <f t="shared" si="12"/>
        <v>0</v>
      </c>
      <c r="P69" s="465"/>
    </row>
    <row r="70" spans="1:16" ht="14.25" x14ac:dyDescent="0.3">
      <c r="A70" s="373" t="s">
        <v>392</v>
      </c>
      <c r="B70" s="541">
        <v>0</v>
      </c>
      <c r="C70" s="474">
        <v>0</v>
      </c>
      <c r="D70" s="474">
        <v>0</v>
      </c>
      <c r="E70" s="474">
        <v>0</v>
      </c>
      <c r="F70" s="474">
        <v>0</v>
      </c>
      <c r="G70" s="474">
        <v>0</v>
      </c>
      <c r="H70" s="474">
        <v>0</v>
      </c>
      <c r="I70" s="474">
        <v>0</v>
      </c>
      <c r="J70" s="474">
        <v>0</v>
      </c>
      <c r="K70" s="474">
        <v>0</v>
      </c>
      <c r="L70" s="474"/>
      <c r="M70" s="474"/>
      <c r="N70" s="550">
        <f t="shared" si="12"/>
        <v>0</v>
      </c>
      <c r="P70" s="465"/>
    </row>
    <row r="71" spans="1:16" ht="14.25" x14ac:dyDescent="0.3">
      <c r="A71" s="373" t="s">
        <v>453</v>
      </c>
      <c r="B71" s="541">
        <v>0</v>
      </c>
      <c r="C71" s="474">
        <v>232.97300000000001</v>
      </c>
      <c r="D71" s="474">
        <v>0</v>
      </c>
      <c r="E71" s="474">
        <v>1406.2840000000001</v>
      </c>
      <c r="F71" s="474">
        <v>315</v>
      </c>
      <c r="G71" s="474">
        <v>0</v>
      </c>
      <c r="H71" s="474">
        <v>241.72800000000007</v>
      </c>
      <c r="I71" s="474">
        <v>931.71600000000035</v>
      </c>
      <c r="J71" s="474">
        <v>0</v>
      </c>
      <c r="K71" s="474"/>
      <c r="L71" s="474"/>
      <c r="M71" s="474"/>
      <c r="N71" s="550">
        <f t="shared" si="12"/>
        <v>3127.7010000000005</v>
      </c>
      <c r="P71" s="465"/>
    </row>
    <row r="72" spans="1:16" ht="15" thickBot="1" x14ac:dyDescent="0.35">
      <c r="A72" s="438" t="s">
        <v>441</v>
      </c>
      <c r="B72" s="542">
        <v>0</v>
      </c>
      <c r="C72" s="534">
        <v>0</v>
      </c>
      <c r="D72" s="534">
        <v>0</v>
      </c>
      <c r="E72" s="534">
        <v>1123.0170000000026</v>
      </c>
      <c r="F72" s="534">
        <v>9518.0660000000007</v>
      </c>
      <c r="G72" s="534">
        <v>1660.978000000001</v>
      </c>
      <c r="H72" s="534">
        <v>6320.6870000000008</v>
      </c>
      <c r="I72" s="534">
        <v>27.534999999999854</v>
      </c>
      <c r="J72" s="534">
        <v>5128.0589999999993</v>
      </c>
      <c r="K72" s="534">
        <v>7718.8839999999991</v>
      </c>
      <c r="L72" s="534">
        <v>4078.8400000000015</v>
      </c>
      <c r="M72" s="534">
        <v>3291.7850000000012</v>
      </c>
      <c r="N72" s="553">
        <f t="shared" si="12"/>
        <v>38867.85100000001</v>
      </c>
      <c r="P72" s="465"/>
    </row>
    <row r="73" spans="1:16" ht="14.25" thickBot="1" x14ac:dyDescent="0.3">
      <c r="A73" s="345" t="s">
        <v>357</v>
      </c>
      <c r="B73" s="350">
        <f t="shared" ref="B73:N73" si="13">SUM(B74:B81)</f>
        <v>19790.358</v>
      </c>
      <c r="C73" s="548">
        <f t="shared" si="13"/>
        <v>12096.357</v>
      </c>
      <c r="D73" s="548">
        <f t="shared" si="13"/>
        <v>0</v>
      </c>
      <c r="E73" s="548">
        <f t="shared" si="13"/>
        <v>0</v>
      </c>
      <c r="F73" s="548">
        <f t="shared" si="13"/>
        <v>11461.467000000002</v>
      </c>
      <c r="G73" s="548">
        <f t="shared" si="13"/>
        <v>17971.025999999998</v>
      </c>
      <c r="H73" s="548">
        <f t="shared" si="13"/>
        <v>19351.690999999999</v>
      </c>
      <c r="I73" s="548">
        <f t="shared" si="13"/>
        <v>13355.522000000001</v>
      </c>
      <c r="J73" s="548">
        <f t="shared" si="13"/>
        <v>21348.57</v>
      </c>
      <c r="K73" s="548">
        <f t="shared" si="13"/>
        <v>24920.690999999999</v>
      </c>
      <c r="L73" s="548">
        <f t="shared" si="13"/>
        <v>9390.8910000000014</v>
      </c>
      <c r="M73" s="548">
        <f t="shared" si="13"/>
        <v>12691.406999999999</v>
      </c>
      <c r="N73" s="549">
        <f t="shared" si="13"/>
        <v>162377.98000000004</v>
      </c>
      <c r="P73" s="466"/>
    </row>
    <row r="74" spans="1:16" ht="14.25" x14ac:dyDescent="0.3">
      <c r="A74" s="347" t="s">
        <v>358</v>
      </c>
      <c r="B74" s="446"/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552">
        <f>SUM(B74:M74)</f>
        <v>0</v>
      </c>
      <c r="P74" s="465"/>
    </row>
    <row r="75" spans="1:16" ht="14.25" x14ac:dyDescent="0.3">
      <c r="A75" s="373" t="s">
        <v>393</v>
      </c>
      <c r="B75" s="541"/>
      <c r="C75" s="474"/>
      <c r="D75" s="474"/>
      <c r="E75" s="474"/>
      <c r="F75" s="474"/>
      <c r="G75" s="474"/>
      <c r="H75" s="474"/>
      <c r="I75" s="474"/>
      <c r="J75" s="474"/>
      <c r="K75" s="474"/>
      <c r="L75" s="474"/>
      <c r="M75" s="474"/>
      <c r="N75" s="550">
        <f t="shared" ref="N75:N81" si="14">SUM(B75:M75)</f>
        <v>0</v>
      </c>
      <c r="P75" s="465"/>
    </row>
    <row r="76" spans="1:16" ht="14.25" x14ac:dyDescent="0.3">
      <c r="A76" s="373" t="s">
        <v>357</v>
      </c>
      <c r="B76" s="541">
        <v>2541.4669999999996</v>
      </c>
      <c r="C76" s="474">
        <v>0</v>
      </c>
      <c r="D76" s="474">
        <v>0</v>
      </c>
      <c r="E76" s="474">
        <v>0</v>
      </c>
      <c r="F76" s="474"/>
      <c r="G76" s="474"/>
      <c r="H76" s="474"/>
      <c r="I76" s="474"/>
      <c r="J76" s="474"/>
      <c r="K76" s="474"/>
      <c r="L76" s="474"/>
      <c r="M76" s="474"/>
      <c r="N76" s="550">
        <f t="shared" si="14"/>
        <v>2541.4669999999996</v>
      </c>
      <c r="P76" s="465"/>
    </row>
    <row r="77" spans="1:16" ht="14.25" x14ac:dyDescent="0.3">
      <c r="A77" s="373" t="s">
        <v>359</v>
      </c>
      <c r="B77" s="541">
        <v>17248.891</v>
      </c>
      <c r="C77" s="474">
        <v>12096.357</v>
      </c>
      <c r="D77" s="474">
        <v>0</v>
      </c>
      <c r="E77" s="474">
        <v>0</v>
      </c>
      <c r="F77" s="474">
        <v>8503.7500000000018</v>
      </c>
      <c r="G77" s="474">
        <v>17971.025999999998</v>
      </c>
      <c r="H77" s="474">
        <v>16034.305999999999</v>
      </c>
      <c r="I77" s="474">
        <v>13351.993</v>
      </c>
      <c r="J77" s="474">
        <v>8983.2439999999988</v>
      </c>
      <c r="K77" s="474">
        <v>23653.243999999999</v>
      </c>
      <c r="L77" s="474">
        <v>8878.86</v>
      </c>
      <c r="M77" s="474">
        <v>12214.007</v>
      </c>
      <c r="N77" s="550">
        <f t="shared" si="14"/>
        <v>138935.67800000001</v>
      </c>
      <c r="P77" s="465"/>
    </row>
    <row r="78" spans="1:16" ht="14.25" x14ac:dyDescent="0.3">
      <c r="A78" s="373" t="s">
        <v>360</v>
      </c>
      <c r="B78" s="541"/>
      <c r="C78" s="474">
        <v>0</v>
      </c>
      <c r="D78" s="474">
        <v>0</v>
      </c>
      <c r="E78" s="474">
        <v>0</v>
      </c>
      <c r="F78" s="474">
        <v>427.62700000000001</v>
      </c>
      <c r="G78" s="474">
        <v>0</v>
      </c>
      <c r="H78" s="474">
        <v>0</v>
      </c>
      <c r="I78" s="474">
        <v>3.5289999999999999</v>
      </c>
      <c r="J78" s="474">
        <v>15.514000000000124</v>
      </c>
      <c r="K78" s="474"/>
      <c r="L78" s="474"/>
      <c r="M78" s="474"/>
      <c r="N78" s="550">
        <f t="shared" si="14"/>
        <v>446.67000000000013</v>
      </c>
      <c r="P78" s="465"/>
    </row>
    <row r="79" spans="1:16" ht="14.25" x14ac:dyDescent="0.3">
      <c r="A79" s="373" t="s">
        <v>530</v>
      </c>
      <c r="B79" s="541"/>
      <c r="C79" s="474"/>
      <c r="D79" s="474"/>
      <c r="E79" s="474"/>
      <c r="F79" s="474">
        <v>0</v>
      </c>
      <c r="G79" s="474">
        <v>0</v>
      </c>
      <c r="H79" s="474">
        <v>3317.3850000000007</v>
      </c>
      <c r="I79" s="474">
        <v>0</v>
      </c>
      <c r="J79" s="474">
        <v>12349.812000000002</v>
      </c>
      <c r="K79" s="474">
        <v>1267.4470000000001</v>
      </c>
      <c r="L79" s="474">
        <v>512.0310000000004</v>
      </c>
      <c r="M79" s="474">
        <v>477.4000000000002</v>
      </c>
      <c r="N79" s="550">
        <f t="shared" si="14"/>
        <v>17924.075000000001</v>
      </c>
      <c r="P79" s="465"/>
    </row>
    <row r="80" spans="1:16" ht="14.25" x14ac:dyDescent="0.3">
      <c r="A80" s="373" t="s">
        <v>537</v>
      </c>
      <c r="B80" s="541"/>
      <c r="C80" s="474"/>
      <c r="D80" s="474"/>
      <c r="E80" s="474"/>
      <c r="F80" s="474"/>
      <c r="G80" s="474"/>
      <c r="H80" s="474"/>
      <c r="I80" s="474"/>
      <c r="J80" s="474"/>
      <c r="K80" s="474"/>
      <c r="L80" s="474"/>
      <c r="M80" s="474"/>
      <c r="N80" s="550">
        <f t="shared" si="14"/>
        <v>0</v>
      </c>
      <c r="P80" s="465"/>
    </row>
    <row r="81" spans="1:16" ht="15" thickBot="1" x14ac:dyDescent="0.35">
      <c r="A81" s="438" t="s">
        <v>531</v>
      </c>
      <c r="B81" s="542"/>
      <c r="C81" s="534"/>
      <c r="D81" s="534"/>
      <c r="E81" s="534"/>
      <c r="F81" s="534">
        <v>2530.09</v>
      </c>
      <c r="G81" s="534">
        <v>0</v>
      </c>
      <c r="H81" s="534">
        <v>0</v>
      </c>
      <c r="I81" s="534">
        <v>0</v>
      </c>
      <c r="J81" s="534">
        <v>0</v>
      </c>
      <c r="K81" s="534"/>
      <c r="L81" s="534"/>
      <c r="M81" s="534"/>
      <c r="N81" s="553">
        <f t="shared" si="14"/>
        <v>2530.09</v>
      </c>
      <c r="P81" s="465"/>
    </row>
    <row r="82" spans="1:16" ht="14.25" thickBot="1" x14ac:dyDescent="0.3">
      <c r="A82" s="345" t="s">
        <v>361</v>
      </c>
      <c r="B82" s="350">
        <f t="shared" ref="B82:N82" si="15">SUM(B83:B101)</f>
        <v>60812.378553669201</v>
      </c>
      <c r="C82" s="548">
        <f t="shared" si="15"/>
        <v>45121.540403032632</v>
      </c>
      <c r="D82" s="548">
        <f t="shared" si="15"/>
        <v>28235.293883201914</v>
      </c>
      <c r="E82" s="548">
        <f t="shared" si="15"/>
        <v>47925.953732280599</v>
      </c>
      <c r="F82" s="548">
        <f t="shared" si="15"/>
        <v>35638.622600529954</v>
      </c>
      <c r="G82" s="548">
        <f t="shared" si="15"/>
        <v>37073.147600529948</v>
      </c>
      <c r="H82" s="548">
        <f t="shared" si="15"/>
        <v>42389.985182324686</v>
      </c>
      <c r="I82" s="548">
        <f t="shared" si="15"/>
        <v>37892.139400522676</v>
      </c>
      <c r="J82" s="548">
        <f t="shared" si="15"/>
        <v>40175.018887494334</v>
      </c>
      <c r="K82" s="548">
        <f t="shared" si="15"/>
        <v>30908.047999999995</v>
      </c>
      <c r="L82" s="548">
        <f t="shared" si="15"/>
        <v>19546.601000000002</v>
      </c>
      <c r="M82" s="548">
        <f t="shared" si="15"/>
        <v>13879.372000000003</v>
      </c>
      <c r="N82" s="549">
        <f t="shared" si="15"/>
        <v>439598.10124358587</v>
      </c>
      <c r="P82" s="466"/>
    </row>
    <row r="83" spans="1:16" ht="14.25" x14ac:dyDescent="0.3">
      <c r="A83" s="347" t="s">
        <v>183</v>
      </c>
      <c r="B83" s="446"/>
      <c r="C83" s="447"/>
      <c r="D83" s="447"/>
      <c r="E83" s="447"/>
      <c r="F83" s="447"/>
      <c r="G83" s="447"/>
      <c r="H83" s="447"/>
      <c r="I83" s="447"/>
      <c r="J83" s="447"/>
      <c r="K83" s="447"/>
      <c r="L83" s="447"/>
      <c r="M83" s="447"/>
      <c r="N83" s="552">
        <f>SUM(B83:M83)</f>
        <v>0</v>
      </c>
      <c r="P83" s="465"/>
    </row>
    <row r="84" spans="1:16" ht="14.25" x14ac:dyDescent="0.3">
      <c r="A84" s="373" t="s">
        <v>362</v>
      </c>
      <c r="B84" s="541"/>
      <c r="C84" s="474"/>
      <c r="D84" s="474"/>
      <c r="E84" s="474"/>
      <c r="F84" s="474"/>
      <c r="G84" s="474"/>
      <c r="H84" s="474"/>
      <c r="I84" s="474"/>
      <c r="J84" s="474"/>
      <c r="K84" s="474"/>
      <c r="L84" s="474"/>
      <c r="M84" s="474"/>
      <c r="N84" s="550">
        <f t="shared" ref="N84:N112" si="16">SUM(B84:M84)</f>
        <v>0</v>
      </c>
      <c r="P84" s="465"/>
    </row>
    <row r="85" spans="1:16" ht="14.25" x14ac:dyDescent="0.3">
      <c r="A85" s="373" t="s">
        <v>181</v>
      </c>
      <c r="B85" s="541"/>
      <c r="C85" s="474"/>
      <c r="D85" s="474"/>
      <c r="E85" s="474"/>
      <c r="F85" s="474"/>
      <c r="G85" s="474"/>
      <c r="H85" s="474"/>
      <c r="I85" s="474"/>
      <c r="J85" s="474"/>
      <c r="K85" s="474"/>
      <c r="L85" s="474"/>
      <c r="M85" s="474"/>
      <c r="N85" s="550">
        <f t="shared" si="16"/>
        <v>0</v>
      </c>
      <c r="P85" s="465"/>
    </row>
    <row r="86" spans="1:16" ht="14.25" x14ac:dyDescent="0.3">
      <c r="A86" s="373" t="s">
        <v>363</v>
      </c>
      <c r="B86" s="541">
        <v>8639.6980000000021</v>
      </c>
      <c r="C86" s="474">
        <v>4859.2559999999976</v>
      </c>
      <c r="D86" s="474">
        <v>0</v>
      </c>
      <c r="E86" s="474">
        <v>519.31099999999935</v>
      </c>
      <c r="F86" s="474">
        <v>0</v>
      </c>
      <c r="G86" s="474">
        <v>0</v>
      </c>
      <c r="H86" s="474">
        <v>1793.0839999999996</v>
      </c>
      <c r="I86" s="474">
        <v>0</v>
      </c>
      <c r="J86" s="474">
        <v>0</v>
      </c>
      <c r="K86" s="474">
        <v>3311.19</v>
      </c>
      <c r="L86" s="474">
        <v>0</v>
      </c>
      <c r="M86" s="474">
        <v>0</v>
      </c>
      <c r="N86" s="550">
        <f t="shared" si="16"/>
        <v>19122.538999999997</v>
      </c>
      <c r="P86" s="465"/>
    </row>
    <row r="87" spans="1:16" ht="14.25" x14ac:dyDescent="0.3">
      <c r="A87" s="373" t="s">
        <v>472</v>
      </c>
      <c r="B87" s="541"/>
      <c r="C87" s="474"/>
      <c r="D87" s="474"/>
      <c r="E87" s="474"/>
      <c r="F87" s="474"/>
      <c r="G87" s="474"/>
      <c r="H87" s="474"/>
      <c r="I87" s="474"/>
      <c r="J87" s="474"/>
      <c r="K87" s="474"/>
      <c r="L87" s="474"/>
      <c r="M87" s="474">
        <v>-8.1829999999999998</v>
      </c>
      <c r="N87" s="550">
        <f t="shared" si="16"/>
        <v>-8.1829999999999998</v>
      </c>
      <c r="P87" s="465"/>
    </row>
    <row r="88" spans="1:16" ht="14.25" x14ac:dyDescent="0.3">
      <c r="A88" s="373" t="s">
        <v>364</v>
      </c>
      <c r="B88" s="541"/>
      <c r="C88" s="474"/>
      <c r="D88" s="474"/>
      <c r="E88" s="474"/>
      <c r="F88" s="474"/>
      <c r="G88" s="474"/>
      <c r="H88" s="474"/>
      <c r="I88" s="474"/>
      <c r="J88" s="474"/>
      <c r="K88" s="474"/>
      <c r="L88" s="474"/>
      <c r="M88" s="474">
        <v>5997.19</v>
      </c>
      <c r="N88" s="550">
        <f t="shared" si="16"/>
        <v>5997.19</v>
      </c>
      <c r="P88" s="465"/>
    </row>
    <row r="89" spans="1:16" ht="14.25" x14ac:dyDescent="0.3">
      <c r="A89" s="373" t="s">
        <v>442</v>
      </c>
      <c r="B89" s="541"/>
      <c r="C89" s="474"/>
      <c r="D89" s="474"/>
      <c r="E89" s="474"/>
      <c r="F89" s="474"/>
      <c r="G89" s="474"/>
      <c r="H89" s="474"/>
      <c r="I89" s="474"/>
      <c r="J89" s="474"/>
      <c r="K89" s="474"/>
      <c r="L89" s="474"/>
      <c r="M89" s="474"/>
      <c r="N89" s="550">
        <f t="shared" si="16"/>
        <v>0</v>
      </c>
      <c r="P89" s="465"/>
    </row>
    <row r="90" spans="1:16" ht="14.25" x14ac:dyDescent="0.3">
      <c r="A90" s="373" t="s">
        <v>155</v>
      </c>
      <c r="B90" s="541">
        <v>17167.837</v>
      </c>
      <c r="C90" s="474">
        <v>14253.842999999997</v>
      </c>
      <c r="D90" s="474">
        <v>11013.804</v>
      </c>
      <c r="E90" s="474">
        <v>14592.419000000002</v>
      </c>
      <c r="F90" s="474">
        <v>15202.851000000002</v>
      </c>
      <c r="G90" s="474">
        <v>11310.926000000001</v>
      </c>
      <c r="H90" s="474">
        <v>15930.695</v>
      </c>
      <c r="I90" s="474">
        <v>15913.025000000001</v>
      </c>
      <c r="J90" s="474">
        <v>16250.029999999999</v>
      </c>
      <c r="K90" s="474">
        <v>19863.011999999999</v>
      </c>
      <c r="L90" s="474">
        <v>15010.744000000001</v>
      </c>
      <c r="M90" s="474">
        <v>8098.9780000000028</v>
      </c>
      <c r="N90" s="550">
        <f t="shared" si="16"/>
        <v>174608.16399999999</v>
      </c>
      <c r="P90" s="465"/>
    </row>
    <row r="91" spans="1:16" ht="14.25" x14ac:dyDescent="0.3">
      <c r="A91" s="373" t="s">
        <v>365</v>
      </c>
      <c r="B91" s="541">
        <v>0</v>
      </c>
      <c r="C91" s="474">
        <v>0</v>
      </c>
      <c r="D91" s="474">
        <v>91.713999999999999</v>
      </c>
      <c r="E91" s="474">
        <v>128.59</v>
      </c>
      <c r="F91" s="474">
        <v>0</v>
      </c>
      <c r="G91" s="474">
        <v>0</v>
      </c>
      <c r="H91" s="474">
        <v>0</v>
      </c>
      <c r="I91" s="474">
        <v>0</v>
      </c>
      <c r="J91" s="474">
        <v>0</v>
      </c>
      <c r="K91" s="474">
        <v>684.178</v>
      </c>
      <c r="L91" s="474"/>
      <c r="M91" s="474"/>
      <c r="N91" s="550">
        <f t="shared" si="16"/>
        <v>904.48199999999997</v>
      </c>
      <c r="P91" s="465"/>
    </row>
    <row r="92" spans="1:16" ht="14.25" x14ac:dyDescent="0.3">
      <c r="A92" s="373" t="s">
        <v>366</v>
      </c>
      <c r="B92" s="541">
        <v>318.81999999999971</v>
      </c>
      <c r="C92" s="474">
        <v>1566.4070000000011</v>
      </c>
      <c r="D92" s="474">
        <v>6487.4580000000005</v>
      </c>
      <c r="E92" s="474">
        <v>6548.48</v>
      </c>
      <c r="F92" s="474">
        <v>0</v>
      </c>
      <c r="G92" s="474">
        <v>0</v>
      </c>
      <c r="H92" s="474">
        <v>0</v>
      </c>
      <c r="I92" s="474">
        <v>0</v>
      </c>
      <c r="J92" s="474">
        <v>0</v>
      </c>
      <c r="K92" s="474">
        <v>0</v>
      </c>
      <c r="L92" s="474"/>
      <c r="M92" s="474"/>
      <c r="N92" s="550">
        <f t="shared" si="16"/>
        <v>14921.165000000001</v>
      </c>
      <c r="P92" s="465"/>
    </row>
    <row r="93" spans="1:16" ht="14.25" x14ac:dyDescent="0.3">
      <c r="A93" s="373" t="s">
        <v>367</v>
      </c>
      <c r="B93" s="541">
        <v>0</v>
      </c>
      <c r="C93" s="474">
        <v>0</v>
      </c>
      <c r="D93" s="474">
        <v>224.11099999999999</v>
      </c>
      <c r="E93" s="474">
        <v>151.96899999999999</v>
      </c>
      <c r="F93" s="474">
        <v>0</v>
      </c>
      <c r="G93" s="474">
        <v>897.87</v>
      </c>
      <c r="H93" s="474">
        <v>0</v>
      </c>
      <c r="I93" s="474">
        <v>371.74299999999994</v>
      </c>
      <c r="J93" s="474">
        <v>696.13599999999997</v>
      </c>
      <c r="K93" s="474">
        <v>0</v>
      </c>
      <c r="L93" s="474"/>
      <c r="M93" s="474"/>
      <c r="N93" s="550">
        <f t="shared" si="16"/>
        <v>2341.8289999999997</v>
      </c>
      <c r="P93" s="465"/>
    </row>
    <row r="94" spans="1:16" ht="14.25" x14ac:dyDescent="0.3">
      <c r="A94" s="373" t="s">
        <v>368</v>
      </c>
      <c r="B94" s="541">
        <v>0</v>
      </c>
      <c r="C94" s="474">
        <v>0</v>
      </c>
      <c r="D94" s="474">
        <v>0</v>
      </c>
      <c r="E94" s="474">
        <v>0</v>
      </c>
      <c r="F94" s="474">
        <v>0</v>
      </c>
      <c r="G94" s="474">
        <v>0</v>
      </c>
      <c r="H94" s="474">
        <v>0</v>
      </c>
      <c r="I94" s="474">
        <v>0</v>
      </c>
      <c r="J94" s="474">
        <v>0</v>
      </c>
      <c r="K94" s="474">
        <v>0</v>
      </c>
      <c r="L94" s="474"/>
      <c r="M94" s="474">
        <v>477.23599999999999</v>
      </c>
      <c r="N94" s="550">
        <f t="shared" si="16"/>
        <v>477.23599999999999</v>
      </c>
      <c r="P94" s="465"/>
    </row>
    <row r="95" spans="1:16" ht="14.25" x14ac:dyDescent="0.3">
      <c r="A95" s="373" t="s">
        <v>532</v>
      </c>
      <c r="B95" s="541"/>
      <c r="C95" s="474"/>
      <c r="D95" s="474"/>
      <c r="E95" s="474"/>
      <c r="F95" s="474"/>
      <c r="G95" s="474"/>
      <c r="H95" s="474">
        <v>8172.7903679266292</v>
      </c>
      <c r="I95" s="474"/>
      <c r="J95" s="474"/>
      <c r="K95" s="474"/>
      <c r="L95" s="474"/>
      <c r="M95" s="474"/>
      <c r="N95" s="550">
        <f t="shared" si="16"/>
        <v>8172.7903679266292</v>
      </c>
      <c r="P95" s="465"/>
    </row>
    <row r="96" spans="1:16" ht="14.25" x14ac:dyDescent="0.3">
      <c r="A96" s="373" t="s">
        <v>454</v>
      </c>
      <c r="B96" s="541">
        <v>1373.4299999999998</v>
      </c>
      <c r="C96" s="474">
        <v>0</v>
      </c>
      <c r="D96" s="474">
        <v>0</v>
      </c>
      <c r="E96" s="474">
        <v>959.75099999999998</v>
      </c>
      <c r="F96" s="474">
        <v>0</v>
      </c>
      <c r="G96" s="474">
        <v>0</v>
      </c>
      <c r="H96" s="474">
        <v>0</v>
      </c>
      <c r="I96" s="474">
        <v>131.29499999999999</v>
      </c>
      <c r="J96" s="474">
        <v>1089.9179999999999</v>
      </c>
      <c r="K96" s="474">
        <v>0</v>
      </c>
      <c r="L96" s="474">
        <v>-38.826999999999998</v>
      </c>
      <c r="M96" s="474">
        <v>-44.563000000000002</v>
      </c>
      <c r="N96" s="550">
        <f t="shared" si="16"/>
        <v>3471.003999999999</v>
      </c>
      <c r="P96" s="465"/>
    </row>
    <row r="97" spans="1:16" ht="14.25" x14ac:dyDescent="0.3">
      <c r="A97" s="373" t="s">
        <v>443</v>
      </c>
      <c r="B97" s="541">
        <v>12956.964</v>
      </c>
      <c r="C97" s="474">
        <v>4935.8269999999993</v>
      </c>
      <c r="D97" s="474">
        <v>0</v>
      </c>
      <c r="E97" s="474">
        <v>5995.4250000000002</v>
      </c>
      <c r="F97" s="474">
        <v>3064.0660000000003</v>
      </c>
      <c r="G97" s="474">
        <v>7492.6459999999997</v>
      </c>
      <c r="H97" s="474">
        <v>0</v>
      </c>
      <c r="I97" s="474">
        <v>8107.384</v>
      </c>
      <c r="J97" s="474">
        <v>5602.915</v>
      </c>
      <c r="K97" s="474">
        <v>7049.6679999999997</v>
      </c>
      <c r="L97" s="474">
        <v>4574.6839999999993</v>
      </c>
      <c r="M97" s="474">
        <v>-641.28599999999915</v>
      </c>
      <c r="N97" s="550">
        <f t="shared" si="16"/>
        <v>59138.292999999991</v>
      </c>
      <c r="P97" s="465"/>
    </row>
    <row r="98" spans="1:16" ht="14.25" x14ac:dyDescent="0.3">
      <c r="A98" s="373" t="s">
        <v>444</v>
      </c>
      <c r="B98" s="541"/>
      <c r="C98" s="474"/>
      <c r="D98" s="474"/>
      <c r="E98" s="474">
        <v>1330.2620000000006</v>
      </c>
      <c r="F98" s="474"/>
      <c r="G98" s="474"/>
      <c r="H98" s="474"/>
      <c r="I98" s="474"/>
      <c r="J98" s="474"/>
      <c r="K98" s="474"/>
      <c r="L98" s="474"/>
      <c r="M98" s="474"/>
      <c r="N98" s="550">
        <f t="shared" si="16"/>
        <v>1330.2620000000006</v>
      </c>
      <c r="P98" s="465"/>
    </row>
    <row r="99" spans="1:16" ht="14.25" x14ac:dyDescent="0.3">
      <c r="A99" s="373" t="s">
        <v>533</v>
      </c>
      <c r="B99" s="541">
        <v>0</v>
      </c>
      <c r="C99" s="474">
        <v>0</v>
      </c>
      <c r="D99" s="474">
        <v>0</v>
      </c>
      <c r="E99" s="474">
        <v>0</v>
      </c>
      <c r="F99" s="474">
        <v>0</v>
      </c>
      <c r="G99" s="474">
        <v>0</v>
      </c>
      <c r="H99" s="474">
        <v>0</v>
      </c>
      <c r="I99" s="474">
        <v>0</v>
      </c>
      <c r="J99" s="474">
        <v>0</v>
      </c>
      <c r="K99" s="474">
        <v>0</v>
      </c>
      <c r="L99" s="474"/>
      <c r="M99" s="474"/>
      <c r="N99" s="550">
        <f t="shared" si="16"/>
        <v>0</v>
      </c>
      <c r="P99" s="465"/>
    </row>
    <row r="100" spans="1:16" ht="14.25" x14ac:dyDescent="0.3">
      <c r="A100" s="373" t="s">
        <v>445</v>
      </c>
      <c r="B100" s="541">
        <v>20355.629553669194</v>
      </c>
      <c r="C100" s="474">
        <v>19506.20740303264</v>
      </c>
      <c r="D100" s="474">
        <v>10418.206883201912</v>
      </c>
      <c r="E100" s="474">
        <v>17699.746732280593</v>
      </c>
      <c r="F100" s="474">
        <v>17371.705600529949</v>
      </c>
      <c r="G100" s="474">
        <v>17371.705600529949</v>
      </c>
      <c r="H100" s="474">
        <v>16493.415814398057</v>
      </c>
      <c r="I100" s="474">
        <v>13368.692400522676</v>
      </c>
      <c r="J100" s="474">
        <v>16536.019887494334</v>
      </c>
      <c r="K100" s="474">
        <v>0</v>
      </c>
      <c r="L100" s="474">
        <v>0</v>
      </c>
      <c r="M100" s="474">
        <v>0</v>
      </c>
      <c r="N100" s="550">
        <f t="shared" si="16"/>
        <v>149121.32987565931</v>
      </c>
      <c r="P100" s="465"/>
    </row>
    <row r="101" spans="1:16" ht="15" thickBot="1" x14ac:dyDescent="0.35">
      <c r="A101" s="438" t="s">
        <v>446</v>
      </c>
      <c r="B101" s="542"/>
      <c r="C101" s="534"/>
      <c r="D101" s="534"/>
      <c r="E101" s="534"/>
      <c r="F101" s="534"/>
      <c r="G101" s="534"/>
      <c r="H101" s="534"/>
      <c r="I101" s="534"/>
      <c r="J101" s="534"/>
      <c r="K101" s="534"/>
      <c r="L101" s="534"/>
      <c r="M101" s="534"/>
      <c r="N101" s="553">
        <f t="shared" si="16"/>
        <v>0</v>
      </c>
      <c r="P101" s="465"/>
    </row>
    <row r="102" spans="1:16" ht="14.25" thickBot="1" x14ac:dyDescent="0.3">
      <c r="A102" s="345" t="s">
        <v>369</v>
      </c>
      <c r="B102" s="350">
        <f>SUM(B103:B110)</f>
        <v>0</v>
      </c>
      <c r="C102" s="548">
        <f t="shared" ref="C102:N102" si="17">SUM(C103:C110)</f>
        <v>0</v>
      </c>
      <c r="D102" s="548">
        <f t="shared" si="17"/>
        <v>0</v>
      </c>
      <c r="E102" s="548">
        <f t="shared" si="17"/>
        <v>0</v>
      </c>
      <c r="F102" s="548">
        <f t="shared" si="17"/>
        <v>0</v>
      </c>
      <c r="G102" s="548">
        <f t="shared" si="17"/>
        <v>0</v>
      </c>
      <c r="H102" s="548">
        <f t="shared" si="17"/>
        <v>0</v>
      </c>
      <c r="I102" s="548">
        <f t="shared" si="17"/>
        <v>0</v>
      </c>
      <c r="J102" s="548">
        <f t="shared" si="17"/>
        <v>0</v>
      </c>
      <c r="K102" s="548">
        <f t="shared" si="17"/>
        <v>0</v>
      </c>
      <c r="L102" s="548">
        <f t="shared" si="17"/>
        <v>0</v>
      </c>
      <c r="M102" s="548">
        <f t="shared" si="17"/>
        <v>0</v>
      </c>
      <c r="N102" s="549">
        <f t="shared" si="17"/>
        <v>0</v>
      </c>
      <c r="P102" s="545"/>
    </row>
    <row r="103" spans="1:16" ht="14.25" x14ac:dyDescent="0.3">
      <c r="A103" s="347" t="s">
        <v>182</v>
      </c>
      <c r="B103" s="446"/>
      <c r="C103" s="447"/>
      <c r="D103" s="447"/>
      <c r="E103" s="447"/>
      <c r="F103" s="447"/>
      <c r="G103" s="447"/>
      <c r="H103" s="447"/>
      <c r="I103" s="447"/>
      <c r="J103" s="447"/>
      <c r="K103" s="447"/>
      <c r="L103" s="447"/>
      <c r="M103" s="447"/>
      <c r="N103" s="552">
        <f t="shared" si="16"/>
        <v>0</v>
      </c>
      <c r="P103" s="465"/>
    </row>
    <row r="104" spans="1:16" ht="14.25" x14ac:dyDescent="0.3">
      <c r="A104" s="373" t="s">
        <v>447</v>
      </c>
      <c r="B104" s="541"/>
      <c r="C104" s="474"/>
      <c r="D104" s="474"/>
      <c r="E104" s="474"/>
      <c r="F104" s="474"/>
      <c r="G104" s="474"/>
      <c r="H104" s="474"/>
      <c r="I104" s="474"/>
      <c r="J104" s="474"/>
      <c r="K104" s="474"/>
      <c r="L104" s="474"/>
      <c r="M104" s="474"/>
      <c r="N104" s="550">
        <f t="shared" si="16"/>
        <v>0</v>
      </c>
      <c r="P104" s="465"/>
    </row>
    <row r="105" spans="1:16" ht="14.25" x14ac:dyDescent="0.3">
      <c r="A105" s="373" t="s">
        <v>370</v>
      </c>
      <c r="B105" s="541"/>
      <c r="C105" s="474"/>
      <c r="D105" s="474"/>
      <c r="E105" s="474"/>
      <c r="F105" s="474"/>
      <c r="G105" s="474"/>
      <c r="H105" s="474"/>
      <c r="I105" s="474"/>
      <c r="J105" s="474"/>
      <c r="K105" s="474"/>
      <c r="L105" s="474"/>
      <c r="M105" s="474"/>
      <c r="N105" s="550">
        <f t="shared" si="16"/>
        <v>0</v>
      </c>
      <c r="P105" s="465"/>
    </row>
    <row r="106" spans="1:16" ht="14.25" x14ac:dyDescent="0.3">
      <c r="A106" s="373" t="s">
        <v>448</v>
      </c>
      <c r="B106" s="541"/>
      <c r="C106" s="474"/>
      <c r="D106" s="474"/>
      <c r="E106" s="474"/>
      <c r="F106" s="474"/>
      <c r="G106" s="474"/>
      <c r="H106" s="474"/>
      <c r="I106" s="474"/>
      <c r="J106" s="474"/>
      <c r="K106" s="474"/>
      <c r="L106" s="474"/>
      <c r="M106" s="474"/>
      <c r="N106" s="550">
        <f t="shared" si="16"/>
        <v>0</v>
      </c>
      <c r="P106" s="465"/>
    </row>
    <row r="107" spans="1:16" ht="14.25" x14ac:dyDescent="0.3">
      <c r="A107" s="373" t="s">
        <v>449</v>
      </c>
      <c r="B107" s="541"/>
      <c r="C107" s="474"/>
      <c r="D107" s="474"/>
      <c r="E107" s="474"/>
      <c r="F107" s="474"/>
      <c r="G107" s="474"/>
      <c r="H107" s="474"/>
      <c r="I107" s="474"/>
      <c r="J107" s="474"/>
      <c r="K107" s="474"/>
      <c r="L107" s="474"/>
      <c r="M107" s="474"/>
      <c r="N107" s="550">
        <f t="shared" si="16"/>
        <v>0</v>
      </c>
      <c r="P107" s="465"/>
    </row>
    <row r="108" spans="1:16" ht="14.25" x14ac:dyDescent="0.3">
      <c r="A108" s="373" t="s">
        <v>450</v>
      </c>
      <c r="B108" s="541"/>
      <c r="C108" s="474"/>
      <c r="D108" s="474"/>
      <c r="E108" s="474"/>
      <c r="F108" s="474"/>
      <c r="G108" s="474"/>
      <c r="H108" s="474"/>
      <c r="I108" s="474"/>
      <c r="J108" s="474"/>
      <c r="K108" s="474"/>
      <c r="L108" s="474"/>
      <c r="M108" s="474"/>
      <c r="N108" s="550">
        <f t="shared" si="16"/>
        <v>0</v>
      </c>
      <c r="P108" s="465"/>
    </row>
    <row r="109" spans="1:16" ht="14.25" x14ac:dyDescent="0.3">
      <c r="A109" s="373" t="s">
        <v>451</v>
      </c>
      <c r="B109" s="541"/>
      <c r="C109" s="474"/>
      <c r="D109" s="474"/>
      <c r="E109" s="474"/>
      <c r="F109" s="474"/>
      <c r="G109" s="474"/>
      <c r="H109" s="474"/>
      <c r="I109" s="474"/>
      <c r="J109" s="474"/>
      <c r="K109" s="474"/>
      <c r="L109" s="474"/>
      <c r="M109" s="474"/>
      <c r="N109" s="550">
        <f t="shared" si="16"/>
        <v>0</v>
      </c>
      <c r="P109" s="465"/>
    </row>
    <row r="110" spans="1:16" ht="15" thickBot="1" x14ac:dyDescent="0.35">
      <c r="A110" s="438" t="s">
        <v>465</v>
      </c>
      <c r="B110" s="542"/>
      <c r="C110" s="534"/>
      <c r="D110" s="534"/>
      <c r="E110" s="534"/>
      <c r="F110" s="534"/>
      <c r="G110" s="534"/>
      <c r="H110" s="534"/>
      <c r="I110" s="534"/>
      <c r="J110" s="534"/>
      <c r="K110" s="534"/>
      <c r="L110" s="534"/>
      <c r="M110" s="534"/>
      <c r="N110" s="553">
        <f t="shared" si="16"/>
        <v>0</v>
      </c>
      <c r="P110" s="465"/>
    </row>
    <row r="111" spans="1:16" ht="14.25" thickBot="1" x14ac:dyDescent="0.3">
      <c r="A111" s="345" t="s">
        <v>183</v>
      </c>
      <c r="B111" s="350">
        <f>B112</f>
        <v>0</v>
      </c>
      <c r="C111" s="548">
        <f t="shared" ref="C111:N111" si="18">C112</f>
        <v>0</v>
      </c>
      <c r="D111" s="548">
        <f t="shared" si="18"/>
        <v>0</v>
      </c>
      <c r="E111" s="548">
        <f t="shared" si="18"/>
        <v>0</v>
      </c>
      <c r="F111" s="548">
        <f t="shared" si="18"/>
        <v>0</v>
      </c>
      <c r="G111" s="548">
        <f t="shared" si="18"/>
        <v>0</v>
      </c>
      <c r="H111" s="548">
        <f t="shared" si="18"/>
        <v>0</v>
      </c>
      <c r="I111" s="548">
        <f t="shared" si="18"/>
        <v>0</v>
      </c>
      <c r="J111" s="548">
        <f t="shared" si="18"/>
        <v>0</v>
      </c>
      <c r="K111" s="548">
        <f t="shared" si="18"/>
        <v>0</v>
      </c>
      <c r="L111" s="548">
        <f t="shared" si="18"/>
        <v>0</v>
      </c>
      <c r="M111" s="548">
        <f t="shared" si="18"/>
        <v>0</v>
      </c>
      <c r="N111" s="549">
        <f t="shared" si="18"/>
        <v>0</v>
      </c>
      <c r="P111" s="466"/>
    </row>
    <row r="112" spans="1:16" ht="15" thickBot="1" x14ac:dyDescent="0.35">
      <c r="A112" s="445" t="s">
        <v>183</v>
      </c>
      <c r="B112" s="538"/>
      <c r="C112" s="540"/>
      <c r="D112" s="540"/>
      <c r="E112" s="540"/>
      <c r="F112" s="540"/>
      <c r="G112" s="540"/>
      <c r="H112" s="540"/>
      <c r="I112" s="540"/>
      <c r="J112" s="540"/>
      <c r="K112" s="540"/>
      <c r="L112" s="540"/>
      <c r="M112" s="540"/>
      <c r="N112" s="554">
        <f t="shared" si="16"/>
        <v>0</v>
      </c>
      <c r="P112" s="465"/>
    </row>
    <row r="113" spans="1:16" ht="14.25" thickBot="1" x14ac:dyDescent="0.3">
      <c r="A113" s="349" t="s">
        <v>15</v>
      </c>
      <c r="B113" s="351">
        <f t="shared" ref="B113:N113" si="19">+B5+B11+B29+B34+B49+B62+B65+B73+B82+B102+B111</f>
        <v>566531.02355366922</v>
      </c>
      <c r="C113" s="555">
        <f t="shared" si="19"/>
        <v>550246.07540303271</v>
      </c>
      <c r="D113" s="555">
        <f t="shared" si="19"/>
        <v>470522.4898832019</v>
      </c>
      <c r="E113" s="555">
        <f t="shared" si="19"/>
        <v>546631.55873228062</v>
      </c>
      <c r="F113" s="555">
        <f t="shared" si="19"/>
        <v>598233.52660052991</v>
      </c>
      <c r="G113" s="555">
        <f t="shared" si="19"/>
        <v>569784.88760052994</v>
      </c>
      <c r="H113" s="555">
        <f t="shared" si="19"/>
        <v>592559.79718232458</v>
      </c>
      <c r="I113" s="555">
        <f t="shared" si="19"/>
        <v>574058.54240052274</v>
      </c>
      <c r="J113" s="555">
        <f t="shared" si="19"/>
        <v>559046.13588749431</v>
      </c>
      <c r="K113" s="555">
        <f t="shared" si="19"/>
        <v>576004.07000000007</v>
      </c>
      <c r="L113" s="555">
        <f t="shared" si="19"/>
        <v>567002.40099999984</v>
      </c>
      <c r="M113" s="555">
        <f t="shared" si="19"/>
        <v>560780.41600000008</v>
      </c>
      <c r="N113" s="556">
        <f t="shared" si="19"/>
        <v>6731400.9242435871</v>
      </c>
      <c r="P113" s="46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47AEA5DCC5174199218855231C12B0" ma:contentTypeVersion="8" ma:contentTypeDescription="Crear nuevo documento." ma:contentTypeScope="" ma:versionID="3eb1bfe3af2d5e6953f08812194a5585">
  <xsd:schema xmlns:xsd="http://www.w3.org/2001/XMLSchema" xmlns:xs="http://www.w3.org/2001/XMLSchema" xmlns:p="http://schemas.microsoft.com/office/2006/metadata/properties" xmlns:ns3="ed14157a-6e42-4720-894b-7960cc3c286b" targetNamespace="http://schemas.microsoft.com/office/2006/metadata/properties" ma:root="true" ma:fieldsID="13e4bb80bae01d863e19b58d1c5aba13" ns3:_="">
    <xsd:import namespace="ed14157a-6e42-4720-894b-7960cc3c28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4157a-6e42-4720-894b-7960cc3c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E94DE1-216B-43C5-BC53-E3081118A3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10F82A-21ED-4D65-B896-62C37C090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4157a-6e42-4720-894b-7960cc3c28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D4115B-30AD-4E70-8694-C2B8E71F2355}">
  <ds:schemaRefs>
    <ds:schemaRef ds:uri="ed14157a-6e42-4720-894b-7960cc3c286b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60</vt:i4>
      </vt:variant>
      <vt:variant>
        <vt:lpstr>Rangos con nombre</vt:lpstr>
      </vt:variant>
      <vt:variant>
        <vt:i4>44</vt:i4>
      </vt:variant>
    </vt:vector>
  </HeadingPairs>
  <TitlesOfParts>
    <vt:vector size="104" baseType="lpstr">
      <vt:lpstr>indice</vt:lpstr>
      <vt:lpstr>Resumen 1</vt:lpstr>
      <vt:lpstr>Resumen 2</vt:lpstr>
      <vt:lpstr>3</vt:lpstr>
      <vt:lpstr>4</vt:lpstr>
      <vt:lpstr>5</vt:lpstr>
      <vt:lpstr>6 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 </vt:lpstr>
      <vt:lpstr>22</vt:lpstr>
      <vt:lpstr>23</vt:lpstr>
      <vt:lpstr>24</vt:lpstr>
      <vt:lpstr>25</vt:lpstr>
      <vt:lpstr>26</vt:lpstr>
      <vt:lpstr>27</vt:lpstr>
      <vt:lpstr>28</vt:lpstr>
      <vt:lpstr>29</vt:lpstr>
      <vt:lpstr>30 </vt:lpstr>
      <vt:lpstr>31</vt:lpstr>
      <vt:lpstr>32</vt:lpstr>
      <vt:lpstr>33</vt:lpstr>
      <vt:lpstr>34</vt:lpstr>
      <vt:lpstr>34_1</vt:lpstr>
      <vt:lpstr>34_2</vt:lpstr>
      <vt:lpstr>35</vt:lpstr>
      <vt:lpstr>35_1</vt:lpstr>
      <vt:lpstr>35_2</vt:lpstr>
      <vt:lpstr>36</vt:lpstr>
      <vt:lpstr>37</vt:lpstr>
      <vt:lpstr>38</vt:lpstr>
      <vt:lpstr>39</vt:lpstr>
      <vt:lpstr>40</vt:lpstr>
      <vt:lpstr>41</vt:lpstr>
      <vt:lpstr>42_1</vt:lpstr>
      <vt:lpstr>42_2</vt:lpstr>
      <vt:lpstr>42_3</vt:lpstr>
      <vt:lpstr>43</vt:lpstr>
      <vt:lpstr>44</vt:lpstr>
      <vt:lpstr>45</vt:lpstr>
      <vt:lpstr>46 </vt:lpstr>
      <vt:lpstr>47_1</vt:lpstr>
      <vt:lpstr>47_2</vt:lpstr>
      <vt:lpstr>47_3</vt:lpstr>
      <vt:lpstr>47_4</vt:lpstr>
      <vt:lpstr>47_5</vt:lpstr>
      <vt:lpstr>47_6</vt:lpstr>
      <vt:lpstr>48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'20'!Área_de_impresión</vt:lpstr>
      <vt:lpstr>'21 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'30 '!Área_de_impresión</vt:lpstr>
      <vt:lpstr>'31'!Área_de_impresión</vt:lpstr>
      <vt:lpstr>'32'!Área_de_impresión</vt:lpstr>
      <vt:lpstr>'33'!Área_de_impresión</vt:lpstr>
      <vt:lpstr>'34'!Área_de_impresión</vt:lpstr>
      <vt:lpstr>'34_1'!Área_de_impresión</vt:lpstr>
      <vt:lpstr>'34_2'!Área_de_impresión</vt:lpstr>
      <vt:lpstr>'35'!Área_de_impresión</vt:lpstr>
      <vt:lpstr>'36'!Área_de_impresión</vt:lpstr>
      <vt:lpstr>'37'!Área_de_impresión</vt:lpstr>
      <vt:lpstr>'38'!Área_de_impresión</vt:lpstr>
      <vt:lpstr>'39'!Área_de_impresión</vt:lpstr>
      <vt:lpstr>'40'!Área_de_impresión</vt:lpstr>
      <vt:lpstr>'41'!Área_de_impresión</vt:lpstr>
      <vt:lpstr>'42_1'!Área_de_impresión</vt:lpstr>
      <vt:lpstr>'43'!Área_de_impresión</vt:lpstr>
      <vt:lpstr>'44'!Área_de_impresión</vt:lpstr>
      <vt:lpstr>'45'!Área_de_impresión</vt:lpstr>
      <vt:lpstr>'47_1'!Área_de_impresión</vt:lpstr>
      <vt:lpstr>'47_2'!Área_de_impresión</vt:lpstr>
      <vt:lpstr>'47_3'!Área_de_impresión</vt:lpstr>
      <vt:lpstr>'47_4'!Área_de_impresión</vt:lpstr>
      <vt:lpstr>'48'!Área_de_impresión</vt:lpstr>
      <vt:lpstr>'Resumen 1'!Área_de_impresión</vt:lpstr>
      <vt:lpstr>'Resumen 2'!Área_de_impresión</vt:lpstr>
    </vt:vector>
  </TitlesOfParts>
  <Company>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Rondanelli Rozas</dc:creator>
  <cp:lastModifiedBy>Ernesto Cancino Castañeda</cp:lastModifiedBy>
  <cp:lastPrinted>2020-03-10T12:34:47Z</cp:lastPrinted>
  <dcterms:created xsi:type="dcterms:W3CDTF">1999-09-24T01:39:57Z</dcterms:created>
  <dcterms:modified xsi:type="dcterms:W3CDTF">2026-03-31T15:58:31Z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0x010100D747AEA5DCC5174199218855231C12B0</vt:lpwstr>
  </property>
</Properties>
</file>